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8CF5C9FB-D90A-4377-A7F4-F6A344FA1F4B}" xr6:coauthVersionLast="47" xr6:coauthVersionMax="47" xr10:uidLastSave="{00000000-0000-0000-0000-000000000000}"/>
  <bookViews>
    <workbookView xWindow="22932" yWindow="-108" windowWidth="30936" windowHeight="16776" firstSheet="1" activeTab="1" xr2:uid="{00000000-000D-0000-FFFF-FFFF00000000}"/>
  </bookViews>
  <sheets>
    <sheet name="FFY 2020-21 Projections" sheetId="23" state="hidden" r:id="rId1"/>
    <sheet name="Top Counties by Origins" sheetId="24" r:id="rId2"/>
    <sheet name="Top Origins by County " sheetId="18" state="hidden" r:id="rId3"/>
    <sheet name="FFY 2018-19 Venezuelan Arrivals" sheetId="9" state="hidden" r:id="rId4"/>
  </sheets>
  <definedNames>
    <definedName name="_xlnm.Print_Titles" localSheetId="1">'Top Counties by Origins'!$1:$7</definedName>
    <definedName name="_xlnm.Print_Titles" localSheetId="2">'Top Origins by County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3" i="24" l="1"/>
  <c r="N102" i="24"/>
  <c r="N101" i="24"/>
  <c r="N100" i="24"/>
  <c r="N99" i="24"/>
  <c r="N98" i="24"/>
  <c r="N97" i="24"/>
  <c r="N96" i="24"/>
  <c r="N95" i="24"/>
  <c r="N94" i="24"/>
  <c r="N93" i="24"/>
  <c r="N92" i="24"/>
  <c r="N91" i="24"/>
  <c r="N90" i="24"/>
  <c r="N89" i="24"/>
  <c r="N88" i="24"/>
  <c r="N87" i="24"/>
  <c r="N86" i="24"/>
  <c r="N85" i="24"/>
  <c r="N84" i="24"/>
  <c r="N83" i="24"/>
  <c r="K106" i="24"/>
  <c r="J106" i="24"/>
  <c r="B106" i="24"/>
  <c r="C106" i="24"/>
  <c r="D106" i="24"/>
  <c r="E106" i="24"/>
  <c r="F106" i="24"/>
  <c r="G106" i="24"/>
  <c r="H106" i="24"/>
  <c r="I106" i="24"/>
  <c r="L106" i="24"/>
  <c r="M106" i="24"/>
  <c r="N104" i="24"/>
  <c r="N82" i="24"/>
  <c r="N81" i="24"/>
  <c r="N80" i="24"/>
  <c r="N79" i="24"/>
  <c r="N78" i="24"/>
  <c r="N77" i="24"/>
  <c r="N76" i="24"/>
  <c r="N75" i="24"/>
  <c r="N74" i="24"/>
  <c r="N73" i="24"/>
  <c r="N72" i="24"/>
  <c r="N71" i="24"/>
  <c r="N70" i="24"/>
  <c r="N69" i="24"/>
  <c r="N68" i="24"/>
  <c r="N67" i="24"/>
  <c r="N66" i="24"/>
  <c r="N65" i="24"/>
  <c r="N64" i="24"/>
  <c r="N63" i="24"/>
  <c r="N62" i="24"/>
  <c r="N61" i="24"/>
  <c r="N60" i="24"/>
  <c r="N59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106" i="24" l="1"/>
  <c r="J32" i="23"/>
  <c r="D11" i="23"/>
  <c r="F9" i="23"/>
  <c r="D12" i="23"/>
  <c r="D13" i="23" s="1"/>
  <c r="D14" i="23" s="1"/>
  <c r="D15" i="23" s="1"/>
  <c r="D16" i="23" s="1"/>
  <c r="S32" i="23"/>
  <c r="N17" i="23"/>
  <c r="O101" i="24" l="1"/>
  <c r="O88" i="24"/>
  <c r="O100" i="24"/>
  <c r="O87" i="24"/>
  <c r="O99" i="24"/>
  <c r="O86" i="24"/>
  <c r="O98" i="24"/>
  <c r="O85" i="24"/>
  <c r="O96" i="24"/>
  <c r="O84" i="24"/>
  <c r="O95" i="24"/>
  <c r="O83" i="24"/>
  <c r="O94" i="24"/>
  <c r="O92" i="24"/>
  <c r="O97" i="24"/>
  <c r="O91" i="24"/>
  <c r="O103" i="24"/>
  <c r="O90" i="24"/>
  <c r="O102" i="24"/>
  <c r="O89" i="24"/>
  <c r="O93" i="24"/>
  <c r="L108" i="24"/>
  <c r="K108" i="24"/>
  <c r="J108" i="24"/>
  <c r="C108" i="24"/>
  <c r="D108" i="24"/>
  <c r="E108" i="24"/>
  <c r="F108" i="24"/>
  <c r="G108" i="24"/>
  <c r="H108" i="24"/>
  <c r="I108" i="24"/>
  <c r="M108" i="24"/>
  <c r="B108" i="24"/>
  <c r="O104" i="24"/>
  <c r="O82" i="24"/>
  <c r="O81" i="24"/>
  <c r="O56" i="24"/>
  <c r="O54" i="24"/>
  <c r="O62" i="24"/>
  <c r="O75" i="24"/>
  <c r="O61" i="24"/>
  <c r="O53" i="24"/>
  <c r="O67" i="24"/>
  <c r="O64" i="24"/>
  <c r="O68" i="24"/>
  <c r="O60" i="24"/>
  <c r="O52" i="24"/>
  <c r="O51" i="24"/>
  <c r="O58" i="24"/>
  <c r="O57" i="24"/>
  <c r="O63" i="24"/>
  <c r="O76" i="24"/>
  <c r="O59" i="24"/>
  <c r="O65" i="24"/>
  <c r="O55" i="24"/>
  <c r="O66" i="24"/>
  <c r="O72" i="24"/>
  <c r="O74" i="24"/>
  <c r="O73" i="24"/>
  <c r="O69" i="24"/>
  <c r="N108" i="24"/>
  <c r="O34" i="24"/>
  <c r="O33" i="24"/>
  <c r="O25" i="24"/>
  <c r="O17" i="24"/>
  <c r="O9" i="24"/>
  <c r="O71" i="24"/>
  <c r="O44" i="24"/>
  <c r="O36" i="24"/>
  <c r="O32" i="24"/>
  <c r="O24" i="24"/>
  <c r="O16" i="24"/>
  <c r="O70" i="24"/>
  <c r="O43" i="24"/>
  <c r="O35" i="24"/>
  <c r="O31" i="24"/>
  <c r="O23" i="24"/>
  <c r="O15" i="24"/>
  <c r="O50" i="24"/>
  <c r="O42" i="24"/>
  <c r="O47" i="24"/>
  <c r="O27" i="24"/>
  <c r="O11" i="24"/>
  <c r="O46" i="24"/>
  <c r="O38" i="24"/>
  <c r="O18" i="24"/>
  <c r="O37" i="24"/>
  <c r="O30" i="24"/>
  <c r="O22" i="24"/>
  <c r="O14" i="24"/>
  <c r="O106" i="24"/>
  <c r="O49" i="24"/>
  <c r="O41" i="24"/>
  <c r="O80" i="24"/>
  <c r="O40" i="24"/>
  <c r="O28" i="24"/>
  <c r="O20" i="24"/>
  <c r="O79" i="24"/>
  <c r="O39" i="24"/>
  <c r="O26" i="24"/>
  <c r="O77" i="24"/>
  <c r="O29" i="24"/>
  <c r="O21" i="24"/>
  <c r="O13" i="24"/>
  <c r="O48" i="24"/>
  <c r="O12" i="24"/>
  <c r="O19" i="24"/>
  <c r="O78" i="24"/>
  <c r="O10" i="24"/>
  <c r="O45" i="24"/>
  <c r="D17" i="23"/>
  <c r="J11" i="23"/>
  <c r="J17" i="23" s="1"/>
  <c r="O32" i="23" l="1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20" i="9"/>
  <c r="H18" i="9"/>
  <c r="H17" i="9"/>
  <c r="H19" i="9"/>
  <c r="H15" i="9"/>
  <c r="H10" i="9"/>
  <c r="H9" i="9"/>
  <c r="H13" i="9"/>
  <c r="H23" i="9"/>
  <c r="H16" i="9"/>
  <c r="H14" i="9"/>
  <c r="H8" i="9"/>
  <c r="H12" i="9"/>
  <c r="H7" i="9"/>
  <c r="G23" i="9"/>
  <c r="H11" i="9"/>
</calcChain>
</file>

<file path=xl/sharedStrings.xml><?xml version="1.0" encoding="utf-8"?>
<sst xmlns="http://schemas.openxmlformats.org/spreadsheetml/2006/main" count="291" uniqueCount="167">
  <si>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</si>
  <si>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</si>
  <si>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</si>
  <si>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</si>
  <si>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</si>
  <si>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</si>
  <si>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</si>
  <si>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</si>
  <si>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</si>
  <si>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</si>
  <si>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</si>
  <si>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</si>
  <si>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</si>
  <si>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</si>
  <si>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</si>
  <si>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</si>
  <si>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</si>
  <si>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</si>
  <si>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</si>
  <si>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</si>
  <si>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</si>
  <si>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</si>
  <si>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</si>
  <si>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</si>
  <si>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</si>
  <si>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</si>
  <si>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</si>
  <si>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</si>
  <si>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</si>
  <si>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</si>
  <si>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</si>
  <si>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</si>
  <si>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</si>
  <si>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</si>
  <si>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</si>
  <si>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</si>
  <si>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</si>
  <si>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</si>
  <si>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</si>
  <si>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</si>
  <si>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</si>
  <si>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</si>
  <si>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</si>
  <si>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</si>
  <si>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</si>
  <si>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</si>
  <si>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</si>
  <si>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</si>
  <si>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</si>
  <si>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</si>
  <si>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</si>
  <si>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</si>
  <si>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</si>
  <si>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</si>
  <si>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</si>
  <si>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</si>
  <si>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</si>
  <si>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</si>
  <si>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</si>
  <si>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</si>
  <si>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</si>
  <si>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</si>
  <si>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</si>
  <si>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</si>
  <si>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</si>
  <si>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</si>
  <si>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</si>
  <si>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</si>
  <si>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</si>
  <si>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</si>
  <si>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</si>
  <si>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</si>
  <si>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</si>
  <si>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EL SALVADOR</t>
  </si>
  <si>
    <t>ORIGIN</t>
  </si>
  <si>
    <t>Top Counties by Origin</t>
  </si>
  <si>
    <t>BRAZIL</t>
  </si>
  <si>
    <t>CAMEROON</t>
  </si>
  <si>
    <t>CHILE</t>
  </si>
  <si>
    <t>ECUADOR</t>
  </si>
  <si>
    <t>EGYPT</t>
  </si>
  <si>
    <t>ERITREA</t>
  </si>
  <si>
    <t>ETHIOPIA</t>
  </si>
  <si>
    <t>GUATEMALA</t>
  </si>
  <si>
    <t>GUYANA</t>
  </si>
  <si>
    <t>HONDURAS</t>
  </si>
  <si>
    <t>IRAN</t>
  </si>
  <si>
    <t>IRAQ</t>
  </si>
  <si>
    <t>JAMAICA</t>
  </si>
  <si>
    <t>MEXICO</t>
  </si>
  <si>
    <t>PAKISTAN</t>
  </si>
  <si>
    <t>PANAMA</t>
  </si>
  <si>
    <t>PERU</t>
  </si>
  <si>
    <t>RWANDA</t>
  </si>
  <si>
    <t>SUDAN</t>
  </si>
  <si>
    <t>SYRIA</t>
  </si>
  <si>
    <t>TURKEY</t>
  </si>
  <si>
    <t>UGANDA</t>
  </si>
  <si>
    <t>LEE</t>
  </si>
  <si>
    <t>BOLIVIA</t>
  </si>
  <si>
    <t>HUNGARY</t>
  </si>
  <si>
    <t>VIETNAM</t>
  </si>
  <si>
    <t>ZAMBIA</t>
  </si>
  <si>
    <t>URUGUAY</t>
  </si>
  <si>
    <t>PINELLAS</t>
  </si>
  <si>
    <t>ALBANIA</t>
  </si>
  <si>
    <t>ARGENTINA</t>
  </si>
  <si>
    <t>CURACAO</t>
  </si>
  <si>
    <t>JORDAN</t>
  </si>
  <si>
    <t>KYRGYZSTAN</t>
  </si>
  <si>
    <t>LEBANON</t>
  </si>
  <si>
    <t>LITHUANIA</t>
  </si>
  <si>
    <t>MOLDOVA</t>
  </si>
  <si>
    <t>MYANMAR</t>
  </si>
  <si>
    <t>RUSSIA</t>
  </si>
  <si>
    <t>SPAIN</t>
  </si>
  <si>
    <t>UZBEKISTAN</t>
  </si>
  <si>
    <t>BELARUS</t>
  </si>
  <si>
    <t>BURMA</t>
  </si>
  <si>
    <t>BURUNDI</t>
  </si>
  <si>
    <t>CAMBODIA</t>
  </si>
  <si>
    <t>CHAD</t>
  </si>
  <si>
    <t>CROATIA</t>
  </si>
  <si>
    <t>INDIA</t>
  </si>
  <si>
    <t>ITALY</t>
  </si>
  <si>
    <t>IVORY COAST</t>
  </si>
  <si>
    <t>LATVIA</t>
  </si>
  <si>
    <t>MALAYSIA</t>
  </si>
  <si>
    <t>PARAGUAY</t>
  </si>
  <si>
    <t>SAUDI ARABIA</t>
  </si>
  <si>
    <t>SOUTH AFRICA</t>
  </si>
  <si>
    <t>THAILAND</t>
  </si>
  <si>
    <t>ZIMBABWE</t>
  </si>
  <si>
    <t>AZERBAIJAN</t>
  </si>
  <si>
    <t>CANADA</t>
  </si>
  <si>
    <t>COSTA RICA</t>
  </si>
  <si>
    <t>GERMANY</t>
  </si>
  <si>
    <t>GUINEA</t>
  </si>
  <si>
    <t>KENYA</t>
  </si>
  <si>
    <t>LIBERIA</t>
  </si>
  <si>
    <t>MALI</t>
  </si>
  <si>
    <t>MOZAMBIQUE</t>
  </si>
  <si>
    <t>PHILIPPINES</t>
  </si>
  <si>
    <t>POLAND</t>
  </si>
  <si>
    <t>TURKMENISTAN</t>
  </si>
  <si>
    <t>YEMEN</t>
  </si>
  <si>
    <t>Unduplicated Count of Clients Receiving Any Service</t>
  </si>
  <si>
    <t>ARMENIA</t>
  </si>
  <si>
    <t>BAHAMAS</t>
  </si>
  <si>
    <t>BANGLADESH</t>
  </si>
  <si>
    <t>CHINA</t>
  </si>
  <si>
    <t>GHANA</t>
  </si>
  <si>
    <t>INDONESIA</t>
  </si>
  <si>
    <t>KAZAKHSTAN</t>
  </si>
  <si>
    <t>KUWAIT</t>
  </si>
  <si>
    <t>MOROCCO</t>
  </si>
  <si>
    <t>PALESTINE</t>
  </si>
  <si>
    <t>SOMALIA</t>
  </si>
  <si>
    <t>SRI LANKA</t>
  </si>
  <si>
    <t>TRINIDAD</t>
  </si>
  <si>
    <t>TUNISIA</t>
  </si>
  <si>
    <t>Federal Fiscal Year 2024</t>
  </si>
  <si>
    <t>DOMINICAN REP</t>
  </si>
  <si>
    <t>CENTRAL AFR REP</t>
  </si>
  <si>
    <t>October 1, 2023 - September 30, 2024</t>
  </si>
  <si>
    <t>DEM REP OF CONGO</t>
  </si>
  <si>
    <t>UNITED ARAB EMIRATES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</si>
</sst>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1" fillId="0" borderId="0" xfId="0" applyNumberFormat="1" applyFont="1" applyFill="1" applyBorder="1" applyAlignment="1">
      <alignment horizontal="center"/>
    </xf>
    <xf numFmtId="17" fontId="11" fillId="0" borderId="5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5" xfId="4" applyFont="1" applyFill="1" applyBorder="1" applyAlignment="1">
      <alignment wrapText="1"/>
    </xf>
    <xf numFmtId="0" fontId="8" fillId="0" borderId="5" xfId="4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4" xfId="0" applyFont="1" applyBorder="1"/>
    <xf numFmtId="9" fontId="6" fillId="0" borderId="1" xfId="0" applyNumberFormat="1" applyFont="1" applyBorder="1"/>
    <xf numFmtId="164" fontId="4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5" fillId="0" borderId="2" xfId="0" applyNumberFormat="1" applyFont="1" applyFill="1" applyBorder="1" applyAlignment="1">
      <alignment horizontal="center"/>
    </xf>
    <xf numFmtId="0" fontId="22" fillId="0" borderId="0" xfId="8" applyFont="1" applyFill="1" applyBorder="1" applyAlignment="1">
      <alignment wrapText="1"/>
    </xf>
    <xf numFmtId="0" fontId="9" fillId="0" borderId="2" xfId="8" applyFont="1" applyFill="1" applyBorder="1" applyAlignment="1">
      <alignment horizontal="left"/>
    </xf>
    <xf numFmtId="0" fontId="9" fillId="0" borderId="2" xfId="8" applyFont="1" applyFill="1" applyBorder="1" applyAlignment="1">
      <alignment horizontal="center"/>
    </xf>
    <xf numFmtId="0" fontId="9" fillId="0" borderId="0" xfId="6" applyFont="1" applyBorder="1" applyAlignment="1">
      <alignment horizontal="left"/>
    </xf>
    <xf numFmtId="3" fontId="17" fillId="0" borderId="0" xfId="8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/>
    </xf>
    <xf numFmtId="0" fontId="22" fillId="2" borderId="0" xfId="8" applyFont="1" applyFill="1" applyBorder="1" applyAlignment="1">
      <alignment wrapText="1"/>
    </xf>
    <xf numFmtId="3" fontId="17" fillId="2" borderId="0" xfId="8" applyNumberFormat="1" applyFont="1" applyFill="1" applyBorder="1" applyAlignment="1">
      <alignment horizontal="center" wrapText="1"/>
    </xf>
    <xf numFmtId="3" fontId="17" fillId="2" borderId="0" xfId="8" applyNumberFormat="1" applyFont="1" applyFill="1" applyBorder="1" applyAlignment="1">
      <alignment horizontal="center"/>
    </xf>
    <xf numFmtId="3" fontId="17" fillId="0" borderId="0" xfId="8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9" fillId="0" borderId="0" xfId="6" applyFont="1" applyBorder="1" applyAlignment="1">
      <alignment horizontal="center"/>
    </xf>
    <xf numFmtId="0" fontId="21" fillId="0" borderId="0" xfId="6" applyFont="1" applyBorder="1" applyAlignment="1">
      <alignment horizontal="center"/>
    </xf>
    <xf numFmtId="0" fontId="17" fillId="0" borderId="0" xfId="7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9" fillId="0" borderId="2" xfId="8" applyFont="1" applyBorder="1" applyAlignment="1">
      <alignment horizontal="center"/>
    </xf>
    <xf numFmtId="0" fontId="22" fillId="0" borderId="2" xfId="8" applyFont="1" applyFill="1" applyBorder="1" applyAlignment="1">
      <alignment wrapText="1"/>
    </xf>
    <xf numFmtId="3" fontId="17" fillId="0" borderId="2" xfId="8" applyNumberFormat="1" applyFont="1" applyFill="1" applyBorder="1" applyAlignment="1">
      <alignment horizontal="center"/>
    </xf>
    <xf numFmtId="3" fontId="17" fillId="0" borderId="2" xfId="8" applyNumberFormat="1" applyFont="1" applyFill="1" applyBorder="1" applyAlignment="1">
      <alignment horizontal="center" wrapText="1"/>
    </xf>
    <xf numFmtId="0" fontId="9" fillId="0" borderId="0" xfId="8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center"/>
    </xf>
    <xf numFmtId="3" fontId="9" fillId="0" borderId="0" xfId="8" applyNumberFormat="1" applyFont="1" applyBorder="1" applyAlignment="1">
      <alignment horizontal="center"/>
    </xf>
    <xf numFmtId="3" fontId="9" fillId="0" borderId="0" xfId="8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22" fillId="0" borderId="0" xfId="8" applyNumberFormat="1" applyFont="1" applyFill="1" applyBorder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9" fillId="2" borderId="0" xfId="8" applyFont="1" applyFill="1" applyBorder="1" applyAlignment="1">
      <alignment horizontal="left"/>
    </xf>
    <xf numFmtId="3" fontId="9" fillId="2" borderId="0" xfId="8" applyNumberFormat="1" applyFont="1" applyFill="1" applyBorder="1" applyAlignment="1">
      <alignment horizontal="center"/>
    </xf>
    <xf numFmtId="164" fontId="15" fillId="2" borderId="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22" fillId="2" borderId="0" xfId="8" applyNumberFormat="1" applyFont="1" applyFill="1" applyBorder="1" applyAlignment="1">
      <alignment horizontal="center" wrapText="1"/>
    </xf>
    <xf numFmtId="0" fontId="9" fillId="0" borderId="0" xfId="8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center"/>
    </xf>
    <xf numFmtId="0" fontId="9" fillId="2" borderId="0" xfId="8" applyFont="1" applyFill="1" applyBorder="1" applyAlignment="1">
      <alignment wrapText="1"/>
    </xf>
    <xf numFmtId="0" fontId="22" fillId="0" borderId="5" xfId="8" applyFont="1" applyFill="1" applyBorder="1" applyAlignment="1">
      <alignment wrapText="1"/>
    </xf>
    <xf numFmtId="3" fontId="17" fillId="0" borderId="5" xfId="8" applyNumberFormat="1" applyFont="1" applyFill="1" applyBorder="1" applyAlignment="1">
      <alignment horizontal="center" wrapText="1"/>
    </xf>
    <xf numFmtId="3" fontId="17" fillId="0" borderId="5" xfId="8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9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Sheet2" xfId="3" xr:uid="{00000000-0005-0000-0000-000008000000}"/>
    <cellStyle name="Normal_Top Counties by Origins" xfId="8" xr:uid="{04418CFC-F8E1-49B9-814D-A0B4A66E9D94}"/>
    <cellStyle name="Normal_TOP ORIGIN BY COUNTY" xfId="7" xr:uid="{785D3430-8DA0-4C84-AD95-B697A34B99AA}"/>
    <cellStyle name="Normal_TOP ORIGIN BY COUNTY_1" xfId="6" xr:uid="{956D6A3E-08F2-4720-9395-A8E4C1D33621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2578125" defaultRowHeight="15.75" x14ac:dyDescent="0.25"/>
  <cols>
    <col min="1" max="1" width="5.5703125" style="9" customWidth="1"/>
    <col min="2" max="2" width="9.7109375" style="73" customWidth="1"/>
    <col min="3" max="4" width="9.7109375" style="72" customWidth="1"/>
    <col min="5" max="5" width="5.28515625" style="73" bestFit="1" customWidth="1"/>
    <col min="6" max="6" width="11.85546875" style="74" customWidth="1"/>
    <col min="7" max="7" width="7.5703125" style="74" customWidth="1"/>
    <col min="8" max="8" width="7" style="9" customWidth="1"/>
    <col min="9" max="9" width="12.85546875" style="9" customWidth="1"/>
    <col min="10" max="10" width="15.5703125" style="75" customWidth="1"/>
    <col min="11" max="11" width="11" style="76" bestFit="1" customWidth="1"/>
    <col min="12" max="12" width="6.28515625" style="74" customWidth="1"/>
    <col min="13" max="13" width="14.42578125" style="74" customWidth="1"/>
    <col min="14" max="14" width="13.140625" style="75" customWidth="1"/>
    <col min="15" max="15" width="11.5703125" style="74" customWidth="1"/>
    <col min="16" max="16" width="10.85546875" style="74" customWidth="1"/>
    <col min="17" max="17" width="12.7109375" style="74" customWidth="1"/>
    <col min="18" max="18" width="9.42578125" style="74" customWidth="1"/>
    <col min="19" max="19" width="14.140625" style="74" customWidth="1"/>
    <col min="20" max="20" width="14.42578125" style="9" customWidth="1"/>
    <col min="21" max="16384" width="50.42578125" style="9"/>
  </cols>
  <sheetData>
    <row r="1" spans="1:15" x14ac:dyDescent="0.25">
      <c r="B1" s="71" t="s">
        <v>64</v>
      </c>
      <c r="C1" s="9"/>
      <c r="D1" s="9"/>
    </row>
    <row r="2" spans="1:15" x14ac:dyDescent="0.25">
      <c r="B2" s="73" t="s">
        <v>61</v>
      </c>
      <c r="C2" s="74">
        <v>2019</v>
      </c>
      <c r="D2" s="2">
        <v>1660</v>
      </c>
    </row>
    <row r="3" spans="1:15" x14ac:dyDescent="0.25">
      <c r="B3" s="73" t="s">
        <v>62</v>
      </c>
      <c r="C3" s="74">
        <v>2019</v>
      </c>
      <c r="D3" s="2">
        <v>1172</v>
      </c>
      <c r="E3" s="2"/>
    </row>
    <row r="4" spans="1:15" ht="20.45" customHeight="1" thickBot="1" x14ac:dyDescent="0.35">
      <c r="A4" s="86"/>
      <c r="B4" s="86" t="s">
        <v>51</v>
      </c>
      <c r="C4" s="87">
        <v>2019</v>
      </c>
      <c r="D4" s="88">
        <v>752</v>
      </c>
      <c r="E4" s="2"/>
      <c r="H4" s="84" t="s">
        <v>65</v>
      </c>
      <c r="I4" s="84"/>
      <c r="J4" s="84"/>
      <c r="K4" s="74"/>
      <c r="L4" s="140" t="s">
        <v>65</v>
      </c>
      <c r="M4" s="140"/>
      <c r="N4" s="140"/>
      <c r="O4" s="9"/>
    </row>
    <row r="5" spans="1:15" ht="22.5" customHeight="1" x14ac:dyDescent="0.25">
      <c r="B5" s="73" t="s">
        <v>52</v>
      </c>
      <c r="C5" s="74">
        <v>2019</v>
      </c>
      <c r="D5" s="2">
        <v>729</v>
      </c>
      <c r="E5" s="77">
        <f>-(D4-D5)/D4</f>
        <v>-3.0585106382978722E-2</v>
      </c>
      <c r="H5" s="72" t="s">
        <v>52</v>
      </c>
      <c r="I5" s="74">
        <v>2019</v>
      </c>
      <c r="J5" s="2">
        <v>729</v>
      </c>
      <c r="K5" s="74"/>
      <c r="L5" s="72" t="s">
        <v>52</v>
      </c>
      <c r="M5" s="74">
        <v>2019</v>
      </c>
      <c r="N5" s="2">
        <v>729</v>
      </c>
      <c r="O5" s="9"/>
    </row>
    <row r="6" spans="1:15" ht="22.5" customHeight="1" x14ac:dyDescent="0.25">
      <c r="B6" s="9" t="s">
        <v>53</v>
      </c>
      <c r="C6" s="74">
        <v>2019</v>
      </c>
      <c r="D6" s="6">
        <v>630</v>
      </c>
      <c r="E6" s="77">
        <f t="shared" ref="E6:E9" si="0">-(D5-D6)/D5</f>
        <v>-0.13580246913580246</v>
      </c>
      <c r="H6" s="74" t="s">
        <v>53</v>
      </c>
      <c r="I6" s="74">
        <v>2019</v>
      </c>
      <c r="J6" s="6">
        <v>630</v>
      </c>
      <c r="K6" s="74"/>
      <c r="L6" s="74" t="s">
        <v>53</v>
      </c>
      <c r="M6" s="74">
        <v>2019</v>
      </c>
      <c r="N6" s="6">
        <v>630</v>
      </c>
      <c r="O6" s="9"/>
    </row>
    <row r="7" spans="1:15" ht="22.5" customHeight="1" x14ac:dyDescent="0.25">
      <c r="B7" s="9" t="s">
        <v>54</v>
      </c>
      <c r="C7" s="74">
        <v>2019</v>
      </c>
      <c r="D7" s="78">
        <v>603</v>
      </c>
      <c r="E7" s="77">
        <f t="shared" si="0"/>
        <v>-4.2857142857142858E-2</v>
      </c>
      <c r="H7" s="74" t="s">
        <v>54</v>
      </c>
      <c r="I7" s="74">
        <v>2019</v>
      </c>
      <c r="J7" s="6">
        <v>602</v>
      </c>
      <c r="K7" s="74"/>
      <c r="L7" s="74" t="s">
        <v>54</v>
      </c>
      <c r="M7" s="74">
        <v>2019</v>
      </c>
      <c r="N7" s="6">
        <v>602</v>
      </c>
      <c r="O7" s="9"/>
    </row>
    <row r="8" spans="1:15" ht="22.5" customHeight="1" x14ac:dyDescent="0.25">
      <c r="B8" s="73" t="s">
        <v>55</v>
      </c>
      <c r="C8" s="74">
        <v>2019</v>
      </c>
      <c r="D8" s="78">
        <v>458</v>
      </c>
      <c r="E8" s="77">
        <f t="shared" si="0"/>
        <v>-0.24046434494195687</v>
      </c>
      <c r="H8" s="72" t="s">
        <v>55</v>
      </c>
      <c r="I8" s="74">
        <v>2019</v>
      </c>
      <c r="J8" s="6">
        <v>457</v>
      </c>
      <c r="K8" s="74"/>
      <c r="L8" s="72" t="s">
        <v>55</v>
      </c>
      <c r="M8" s="74">
        <v>2019</v>
      </c>
      <c r="N8" s="6">
        <v>457</v>
      </c>
      <c r="O8" s="9"/>
    </row>
    <row r="9" spans="1:15" ht="22.5" customHeight="1" x14ac:dyDescent="0.25">
      <c r="B9" s="73" t="s">
        <v>56</v>
      </c>
      <c r="C9" s="72">
        <v>2020</v>
      </c>
      <c r="D9" s="78">
        <v>511</v>
      </c>
      <c r="E9" s="79">
        <f t="shared" si="0"/>
        <v>0.11572052401746726</v>
      </c>
      <c r="F9" s="5">
        <f>AVERAGE(D7:D9)</f>
        <v>524</v>
      </c>
      <c r="G9" s="76">
        <f>AVERAGE(E5:E9)</f>
        <v>-6.6797707860082739E-2</v>
      </c>
      <c r="H9" s="72" t="s">
        <v>56</v>
      </c>
      <c r="I9" s="72">
        <v>2020</v>
      </c>
      <c r="J9" s="6">
        <v>510</v>
      </c>
      <c r="K9" s="74"/>
      <c r="L9" s="72" t="s">
        <v>56</v>
      </c>
      <c r="M9" s="72">
        <v>2020</v>
      </c>
      <c r="N9" s="6">
        <v>510</v>
      </c>
      <c r="O9" s="9"/>
    </row>
    <row r="10" spans="1:15" ht="22.5" customHeight="1" x14ac:dyDescent="0.25">
      <c r="B10" s="73" t="s">
        <v>57</v>
      </c>
      <c r="C10" s="72">
        <v>2020</v>
      </c>
      <c r="D10" s="47">
        <v>261</v>
      </c>
      <c r="E10" s="97"/>
      <c r="F10" s="4" t="s">
        <v>69</v>
      </c>
      <c r="G10" s="80" t="s">
        <v>63</v>
      </c>
      <c r="H10" s="72" t="s">
        <v>57</v>
      </c>
      <c r="I10" s="72">
        <v>2020</v>
      </c>
      <c r="J10" s="75">
        <v>261</v>
      </c>
      <c r="K10" s="74"/>
      <c r="L10" s="72" t="s">
        <v>57</v>
      </c>
      <c r="M10" s="72">
        <v>2020</v>
      </c>
      <c r="N10" s="75">
        <v>261</v>
      </c>
      <c r="O10" s="9"/>
    </row>
    <row r="11" spans="1:15" ht="22.5" customHeight="1" x14ac:dyDescent="0.25">
      <c r="B11" s="73" t="s">
        <v>58</v>
      </c>
      <c r="C11" s="72">
        <v>2020</v>
      </c>
      <c r="D11" s="81">
        <f>(D10*0.93)</f>
        <v>242.73000000000002</v>
      </c>
      <c r="E11" s="89"/>
      <c r="G11" s="76">
        <v>-6.7054899400296408E-2</v>
      </c>
      <c r="H11" s="72" t="s">
        <v>58</v>
      </c>
      <c r="I11" s="72">
        <v>2020</v>
      </c>
      <c r="J11" s="81">
        <f>(J10*0.93)</f>
        <v>242.73000000000002</v>
      </c>
      <c r="K11" s="74"/>
      <c r="L11" s="72" t="s">
        <v>58</v>
      </c>
      <c r="M11" s="72">
        <v>2020</v>
      </c>
      <c r="N11" s="81">
        <v>200</v>
      </c>
      <c r="O11" s="9"/>
    </row>
    <row r="12" spans="1:15" ht="22.5" customHeight="1" x14ac:dyDescent="0.3">
      <c r="B12" s="73" t="s">
        <v>59</v>
      </c>
      <c r="C12" s="72">
        <v>2020</v>
      </c>
      <c r="D12" s="81">
        <f t="shared" ref="D12:D16" si="1">(D11*0.93)</f>
        <v>225.73890000000003</v>
      </c>
      <c r="E12" s="96" t="s">
        <v>67</v>
      </c>
      <c r="F12" s="91"/>
      <c r="G12" s="76">
        <v>-6.7054899400296408E-2</v>
      </c>
      <c r="H12" s="72" t="s">
        <v>59</v>
      </c>
      <c r="I12" s="72">
        <v>2020</v>
      </c>
      <c r="J12" s="81">
        <v>100</v>
      </c>
      <c r="K12" s="74"/>
      <c r="L12" s="72" t="s">
        <v>59</v>
      </c>
      <c r="M12" s="72">
        <v>2020</v>
      </c>
      <c r="N12" s="81">
        <v>100</v>
      </c>
      <c r="O12" s="9"/>
    </row>
    <row r="13" spans="1:15" ht="22.5" customHeight="1" x14ac:dyDescent="0.3">
      <c r="B13" s="73" t="s">
        <v>60</v>
      </c>
      <c r="C13" s="72">
        <v>2020</v>
      </c>
      <c r="D13" s="81">
        <f t="shared" si="1"/>
        <v>209.93717700000005</v>
      </c>
      <c r="E13" s="89"/>
      <c r="F13" s="84" t="s">
        <v>68</v>
      </c>
      <c r="G13" s="76">
        <v>-6.7054899400296408E-2</v>
      </c>
      <c r="H13" s="72" t="s">
        <v>60</v>
      </c>
      <c r="I13" s="72">
        <v>2020</v>
      </c>
      <c r="J13" s="81">
        <v>100</v>
      </c>
      <c r="K13" s="84" t="s">
        <v>68</v>
      </c>
      <c r="L13" s="72" t="s">
        <v>60</v>
      </c>
      <c r="M13" s="72">
        <v>2020</v>
      </c>
      <c r="N13" s="81">
        <v>50</v>
      </c>
      <c r="O13" s="84" t="s">
        <v>68</v>
      </c>
    </row>
    <row r="14" spans="1:15" ht="22.5" customHeight="1" x14ac:dyDescent="0.3">
      <c r="B14" s="73" t="s">
        <v>61</v>
      </c>
      <c r="C14" s="72">
        <v>2020</v>
      </c>
      <c r="D14" s="81">
        <f t="shared" si="1"/>
        <v>195.24157461000004</v>
      </c>
      <c r="E14" s="89"/>
      <c r="F14" s="84" t="s">
        <v>68</v>
      </c>
      <c r="G14" s="76">
        <v>-6.7054899400296408E-2</v>
      </c>
      <c r="H14" s="72" t="s">
        <v>61</v>
      </c>
      <c r="I14" s="72">
        <v>2020</v>
      </c>
      <c r="J14" s="81">
        <v>100</v>
      </c>
      <c r="K14" s="84" t="s">
        <v>68</v>
      </c>
      <c r="L14" s="72" t="s">
        <v>61</v>
      </c>
      <c r="M14" s="72">
        <v>2020</v>
      </c>
      <c r="N14" s="81">
        <v>50</v>
      </c>
      <c r="O14" s="84" t="s">
        <v>68</v>
      </c>
    </row>
    <row r="15" spans="1:15" ht="22.5" customHeight="1" x14ac:dyDescent="0.3">
      <c r="B15" s="73" t="s">
        <v>62</v>
      </c>
      <c r="C15" s="72">
        <v>2020</v>
      </c>
      <c r="D15" s="81">
        <f t="shared" si="1"/>
        <v>181.57466438730006</v>
      </c>
      <c r="E15" s="89"/>
      <c r="F15" s="84" t="s">
        <v>68</v>
      </c>
      <c r="G15" s="76">
        <v>-6.7054899400296408E-2</v>
      </c>
      <c r="H15" s="72" t="s">
        <v>62</v>
      </c>
      <c r="I15" s="72">
        <v>2020</v>
      </c>
      <c r="J15" s="81">
        <v>100</v>
      </c>
      <c r="K15" s="84" t="s">
        <v>68</v>
      </c>
      <c r="L15" s="72" t="s">
        <v>62</v>
      </c>
      <c r="M15" s="72">
        <v>2020</v>
      </c>
      <c r="N15" s="81">
        <v>50</v>
      </c>
      <c r="O15" s="84" t="s">
        <v>68</v>
      </c>
    </row>
    <row r="16" spans="1:15" ht="22.5" customHeight="1" x14ac:dyDescent="0.3">
      <c r="B16" s="73" t="s">
        <v>51</v>
      </c>
      <c r="C16" s="72">
        <v>2020</v>
      </c>
      <c r="D16" s="81">
        <f t="shared" si="1"/>
        <v>168.86443788018906</v>
      </c>
      <c r="E16" s="90"/>
      <c r="F16" s="84" t="s">
        <v>68</v>
      </c>
      <c r="G16" s="76">
        <v>-6.7054899400296408E-2</v>
      </c>
      <c r="H16" s="72" t="s">
        <v>51</v>
      </c>
      <c r="I16" s="72">
        <v>2020</v>
      </c>
      <c r="J16" s="81">
        <v>100</v>
      </c>
      <c r="K16" s="84" t="s">
        <v>68</v>
      </c>
      <c r="L16" s="72" t="s">
        <v>51</v>
      </c>
      <c r="M16" s="72">
        <v>2020</v>
      </c>
      <c r="N16" s="81">
        <v>50</v>
      </c>
      <c r="O16" s="84" t="s">
        <v>68</v>
      </c>
    </row>
    <row r="17" spans="2:20" ht="22.5" customHeight="1" x14ac:dyDescent="0.3">
      <c r="D17" s="93">
        <f>SUM(D5:D16)</f>
        <v>4416.0867538774892</v>
      </c>
      <c r="E17" s="94"/>
      <c r="F17" s="84"/>
      <c r="G17" s="84"/>
      <c r="H17" s="84"/>
      <c r="I17" s="95"/>
      <c r="J17" s="95">
        <f>SUM(J5:J16)</f>
        <v>3931.73</v>
      </c>
      <c r="K17" s="84"/>
      <c r="L17" s="84"/>
      <c r="M17" s="95"/>
      <c r="N17" s="95">
        <f>SUM(N5:N16)</f>
        <v>3689</v>
      </c>
      <c r="O17" s="9"/>
    </row>
    <row r="18" spans="2:20" ht="9.9499999999999993" customHeight="1" x14ac:dyDescent="0.25">
      <c r="D18" s="70"/>
    </row>
    <row r="19" spans="2:20" ht="22.5" customHeight="1" x14ac:dyDescent="0.3">
      <c r="D19" s="70"/>
      <c r="H19" s="140" t="s">
        <v>66</v>
      </c>
      <c r="I19" s="140"/>
      <c r="J19" s="140"/>
      <c r="K19" s="85" t="s">
        <v>70</v>
      </c>
      <c r="M19" s="140" t="s">
        <v>66</v>
      </c>
      <c r="N19" s="140"/>
      <c r="O19" s="140"/>
      <c r="P19" s="85" t="s">
        <v>70</v>
      </c>
      <c r="Q19" s="140" t="s">
        <v>66</v>
      </c>
      <c r="R19" s="140"/>
      <c r="S19" s="140"/>
      <c r="T19" s="85" t="s">
        <v>70</v>
      </c>
    </row>
    <row r="20" spans="2:20" ht="19.5" customHeight="1" x14ac:dyDescent="0.3">
      <c r="B20"/>
      <c r="H20" s="72" t="s">
        <v>52</v>
      </c>
      <c r="I20" s="74">
        <v>2020</v>
      </c>
      <c r="J20" s="75">
        <v>100</v>
      </c>
      <c r="K20" s="84" t="s">
        <v>68</v>
      </c>
      <c r="M20" s="72" t="s">
        <v>52</v>
      </c>
      <c r="N20" s="74">
        <v>2020</v>
      </c>
      <c r="O20" s="75">
        <v>100</v>
      </c>
      <c r="P20" s="84" t="s">
        <v>68</v>
      </c>
      <c r="Q20" s="72" t="s">
        <v>52</v>
      </c>
      <c r="R20" s="74">
        <v>2020</v>
      </c>
      <c r="S20" s="75">
        <v>50</v>
      </c>
      <c r="T20" s="84" t="s">
        <v>68</v>
      </c>
    </row>
    <row r="21" spans="2:20" ht="19.5" customHeight="1" x14ac:dyDescent="0.3">
      <c r="B21"/>
      <c r="H21" s="74" t="s">
        <v>53</v>
      </c>
      <c r="I21" s="74">
        <v>2020</v>
      </c>
      <c r="J21" s="75">
        <v>100</v>
      </c>
      <c r="K21" s="84" t="s">
        <v>68</v>
      </c>
      <c r="M21" s="74" t="s">
        <v>53</v>
      </c>
      <c r="N21" s="74">
        <v>2020</v>
      </c>
      <c r="O21" s="75">
        <v>100</v>
      </c>
      <c r="P21" s="84" t="s">
        <v>68</v>
      </c>
      <c r="Q21" s="74" t="s">
        <v>53</v>
      </c>
      <c r="R21" s="74">
        <v>2020</v>
      </c>
      <c r="S21" s="75">
        <v>50</v>
      </c>
      <c r="T21" s="84" t="s">
        <v>68</v>
      </c>
    </row>
    <row r="22" spans="2:20" ht="19.5" customHeight="1" x14ac:dyDescent="0.3">
      <c r="B22"/>
      <c r="H22" s="74" t="s">
        <v>54</v>
      </c>
      <c r="I22" s="74">
        <v>2020</v>
      </c>
      <c r="J22" s="75">
        <v>100</v>
      </c>
      <c r="K22" s="84" t="s">
        <v>68</v>
      </c>
      <c r="M22" s="74" t="s">
        <v>54</v>
      </c>
      <c r="N22" s="74">
        <v>2020</v>
      </c>
      <c r="O22" s="75">
        <v>100</v>
      </c>
      <c r="P22" s="84" t="s">
        <v>68</v>
      </c>
      <c r="Q22" s="74" t="s">
        <v>54</v>
      </c>
      <c r="R22" s="74">
        <v>2020</v>
      </c>
      <c r="S22" s="75">
        <v>50</v>
      </c>
      <c r="T22" s="84" t="s">
        <v>68</v>
      </c>
    </row>
    <row r="23" spans="2:20" ht="19.5" customHeight="1" x14ac:dyDescent="0.25">
      <c r="B23"/>
      <c r="H23" s="72" t="s">
        <v>55</v>
      </c>
      <c r="I23" s="74">
        <v>2021</v>
      </c>
      <c r="J23" s="75">
        <v>400</v>
      </c>
      <c r="K23" s="74"/>
      <c r="M23" s="72" t="s">
        <v>55</v>
      </c>
      <c r="N23" s="74">
        <v>2021</v>
      </c>
      <c r="O23" s="75">
        <v>300</v>
      </c>
      <c r="Q23" s="72" t="s">
        <v>55</v>
      </c>
      <c r="R23" s="74">
        <v>2021</v>
      </c>
      <c r="S23" s="75">
        <v>200</v>
      </c>
    </row>
    <row r="24" spans="2:20" s="82" customFormat="1" ht="19.5" customHeight="1" x14ac:dyDescent="0.25">
      <c r="B24"/>
      <c r="C24" s="72"/>
      <c r="D24" s="72"/>
      <c r="E24" s="73"/>
      <c r="F24" s="74"/>
      <c r="G24" s="74"/>
      <c r="H24" s="72" t="s">
        <v>56</v>
      </c>
      <c r="I24" s="74">
        <v>2021</v>
      </c>
      <c r="J24" s="75">
        <v>400</v>
      </c>
      <c r="K24" s="74"/>
      <c r="L24" s="92"/>
      <c r="M24" s="72" t="s">
        <v>56</v>
      </c>
      <c r="N24" s="74">
        <v>2021</v>
      </c>
      <c r="O24" s="75">
        <v>300</v>
      </c>
      <c r="P24" s="74"/>
      <c r="Q24" s="72" t="s">
        <v>56</v>
      </c>
      <c r="R24" s="74">
        <v>2021</v>
      </c>
      <c r="S24" s="75">
        <v>200</v>
      </c>
    </row>
    <row r="25" spans="2:20" ht="19.5" customHeight="1" x14ac:dyDescent="0.25">
      <c r="B25"/>
      <c r="H25" s="72" t="s">
        <v>57</v>
      </c>
      <c r="I25" s="74">
        <v>2021</v>
      </c>
      <c r="J25" s="75">
        <v>400</v>
      </c>
      <c r="K25" s="74"/>
      <c r="M25" s="72" t="s">
        <v>57</v>
      </c>
      <c r="N25" s="74">
        <v>2021</v>
      </c>
      <c r="O25" s="75">
        <v>300</v>
      </c>
      <c r="Q25" s="72" t="s">
        <v>57</v>
      </c>
      <c r="R25" s="74">
        <v>2021</v>
      </c>
      <c r="S25" s="75">
        <v>200</v>
      </c>
    </row>
    <row r="26" spans="2:20" ht="19.5" customHeight="1" x14ac:dyDescent="0.25">
      <c r="B26"/>
      <c r="H26" s="72" t="s">
        <v>58</v>
      </c>
      <c r="I26" s="74">
        <v>2021</v>
      </c>
      <c r="J26" s="75">
        <v>400</v>
      </c>
      <c r="K26" s="74"/>
      <c r="M26" s="72" t="s">
        <v>58</v>
      </c>
      <c r="N26" s="74">
        <v>2021</v>
      </c>
      <c r="O26" s="75">
        <v>300</v>
      </c>
      <c r="Q26" s="72" t="s">
        <v>58</v>
      </c>
      <c r="R26" s="74">
        <v>2021</v>
      </c>
      <c r="S26" s="75">
        <v>200</v>
      </c>
    </row>
    <row r="27" spans="2:20" s="8" customFormat="1" ht="19.5" customHeight="1" x14ac:dyDescent="0.25">
      <c r="B27"/>
      <c r="C27" s="72"/>
      <c r="D27" s="72"/>
      <c r="E27" s="73"/>
      <c r="F27" s="74"/>
      <c r="G27" s="74"/>
      <c r="H27" s="72" t="s">
        <v>59</v>
      </c>
      <c r="I27" s="74">
        <v>2021</v>
      </c>
      <c r="J27" s="75">
        <v>400</v>
      </c>
      <c r="K27" s="74"/>
      <c r="L27" s="4"/>
      <c r="M27" s="72" t="s">
        <v>59</v>
      </c>
      <c r="N27" s="74">
        <v>2021</v>
      </c>
      <c r="O27" s="75">
        <v>300</v>
      </c>
      <c r="P27" s="74"/>
      <c r="Q27" s="72" t="s">
        <v>59</v>
      </c>
      <c r="R27" s="74">
        <v>2021</v>
      </c>
      <c r="S27" s="75">
        <v>200</v>
      </c>
    </row>
    <row r="28" spans="2:20" ht="19.5" customHeight="1" x14ac:dyDescent="0.25">
      <c r="H28" s="72" t="s">
        <v>60</v>
      </c>
      <c r="I28" s="74">
        <v>2021</v>
      </c>
      <c r="J28" s="75">
        <v>400</v>
      </c>
      <c r="K28" s="74"/>
      <c r="M28" s="72" t="s">
        <v>60</v>
      </c>
      <c r="N28" s="74">
        <v>2021</v>
      </c>
      <c r="O28" s="75">
        <v>300</v>
      </c>
      <c r="Q28" s="72" t="s">
        <v>60</v>
      </c>
      <c r="R28" s="74">
        <v>2021</v>
      </c>
      <c r="S28" s="75">
        <v>200</v>
      </c>
    </row>
    <row r="29" spans="2:20" ht="19.5" customHeight="1" x14ac:dyDescent="0.25">
      <c r="H29" s="72" t="s">
        <v>61</v>
      </c>
      <c r="I29" s="74">
        <v>2021</v>
      </c>
      <c r="J29" s="75">
        <v>400</v>
      </c>
      <c r="K29" s="74"/>
      <c r="M29" s="72" t="s">
        <v>61</v>
      </c>
      <c r="N29" s="74">
        <v>2021</v>
      </c>
      <c r="O29" s="75">
        <v>300</v>
      </c>
      <c r="Q29" s="72" t="s">
        <v>61</v>
      </c>
      <c r="R29" s="74">
        <v>2021</v>
      </c>
      <c r="S29" s="75">
        <v>200</v>
      </c>
    </row>
    <row r="30" spans="2:20" ht="19.5" customHeight="1" x14ac:dyDescent="0.25">
      <c r="H30" s="72" t="s">
        <v>62</v>
      </c>
      <c r="I30" s="74">
        <v>2021</v>
      </c>
      <c r="J30" s="75">
        <v>400</v>
      </c>
      <c r="K30" s="74"/>
      <c r="M30" s="72" t="s">
        <v>62</v>
      </c>
      <c r="N30" s="74">
        <v>2021</v>
      </c>
      <c r="O30" s="75">
        <v>300</v>
      </c>
      <c r="Q30" s="72" t="s">
        <v>62</v>
      </c>
      <c r="R30" s="74">
        <v>2021</v>
      </c>
      <c r="S30" s="75">
        <v>200</v>
      </c>
    </row>
    <row r="31" spans="2:20" ht="19.5" customHeight="1" x14ac:dyDescent="0.25">
      <c r="H31" s="72" t="s">
        <v>51</v>
      </c>
      <c r="I31" s="74">
        <v>2021</v>
      </c>
      <c r="J31" s="75">
        <v>400</v>
      </c>
      <c r="K31" s="74"/>
      <c r="M31" s="72" t="s">
        <v>51</v>
      </c>
      <c r="N31" s="74">
        <v>2021</v>
      </c>
      <c r="O31" s="75">
        <v>300</v>
      </c>
      <c r="Q31" s="72" t="s">
        <v>51</v>
      </c>
      <c r="R31" s="74">
        <v>2021</v>
      </c>
      <c r="S31" s="75">
        <v>200</v>
      </c>
    </row>
    <row r="32" spans="2:20" ht="19.5" customHeight="1" x14ac:dyDescent="0.3">
      <c r="H32" s="74"/>
      <c r="I32" s="91"/>
      <c r="J32" s="95">
        <f>SUM(J20:J31)</f>
        <v>3900</v>
      </c>
      <c r="K32" s="91"/>
      <c r="L32" s="91"/>
      <c r="M32" s="91"/>
      <c r="N32" s="91"/>
      <c r="O32" s="95">
        <f>SUM(O20:O31)</f>
        <v>3000</v>
      </c>
      <c r="P32" s="91"/>
      <c r="Q32" s="91"/>
      <c r="R32" s="91"/>
      <c r="S32" s="95">
        <f>SUM(S20:S31)</f>
        <v>1950</v>
      </c>
    </row>
    <row r="33" spans="2:19" ht="23.45" customHeight="1" x14ac:dyDescent="0.25">
      <c r="J33" s="5"/>
      <c r="N33" s="74"/>
    </row>
    <row r="34" spans="2:19" ht="18.95" customHeight="1" x14ac:dyDescent="0.25"/>
    <row r="35" spans="2:19" ht="18.95" customHeight="1" x14ac:dyDescent="0.25"/>
    <row r="36" spans="2:19" s="8" customFormat="1" ht="19.5" customHeight="1" x14ac:dyDescent="0.25">
      <c r="B36" s="73"/>
      <c r="C36" s="72"/>
      <c r="D36" s="72"/>
      <c r="E36" s="73"/>
      <c r="F36" s="74"/>
      <c r="G36" s="74"/>
      <c r="H36" s="9"/>
      <c r="I36" s="9"/>
      <c r="J36" s="75"/>
      <c r="K36" s="83"/>
      <c r="L36" s="4"/>
      <c r="M36" s="4"/>
      <c r="N36" s="5"/>
      <c r="O36" s="4"/>
      <c r="P36" s="74"/>
      <c r="Q36" s="4"/>
      <c r="R36" s="4"/>
      <c r="S36" s="4"/>
    </row>
    <row r="37" spans="2:19" ht="7.35" customHeight="1" x14ac:dyDescent="0.25"/>
    <row r="40" spans="2:19" ht="28.5" customHeight="1" x14ac:dyDescent="0.25"/>
    <row r="41" spans="2:19" ht="22.35" customHeight="1" x14ac:dyDescent="0.25"/>
    <row r="42" spans="2:19" ht="19.5" customHeight="1" x14ac:dyDescent="0.2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9709-10E8-46FD-8E6B-C1A237B4B677}">
  <dimension ref="A1:O108"/>
  <sheetViews>
    <sheetView showGridLines="0" tabSelected="1" zoomScale="84" zoomScaleNormal="84" workbookViewId="0">
      <pane ySplit="7" topLeftCell="A75" activePane="bottomLeft" state="frozen"/>
      <selection pane="bottomLeft" activeCell="N96" sqref="N96"/>
    </sheetView>
  </sheetViews>
  <sheetFormatPr defaultColWidth="33.28515625" defaultRowHeight="15" x14ac:dyDescent="0.25"/>
  <cols>
    <col min="1" max="1" width="24.7109375" style="3" customWidth="1"/>
    <col min="2" max="2" width="10" style="1" bestFit="1" customWidth="1"/>
    <col min="3" max="3" width="8.140625" style="1" bestFit="1" customWidth="1"/>
    <col min="4" max="4" width="6.85546875" style="1" bestFit="1" customWidth="1"/>
    <col min="5" max="5" width="14.5703125" style="1" bestFit="1" customWidth="1"/>
    <col min="6" max="6" width="6.7109375" style="1" bestFit="1" customWidth="1"/>
    <col min="7" max="7" width="11.85546875" style="1" bestFit="1" customWidth="1"/>
    <col min="8" max="8" width="8.140625" style="1" bestFit="1" customWidth="1"/>
    <col min="9" max="9" width="11.85546875" style="1" bestFit="1" customWidth="1"/>
    <col min="10" max="10" width="9.140625" style="1" bestFit="1" customWidth="1"/>
    <col min="11" max="11" width="7.7109375" style="1" customWidth="1"/>
    <col min="12" max="12" width="11.85546875" style="1" bestFit="1" customWidth="1"/>
    <col min="13" max="13" width="8" style="1" bestFit="1" customWidth="1"/>
    <col min="14" max="14" width="9.42578125" style="1" customWidth="1"/>
    <col min="15" max="15" width="8.140625" style="99" customWidth="1"/>
  </cols>
  <sheetData>
    <row r="1" spans="1:15" ht="18.75" x14ac:dyDescent="0.3">
      <c r="A1" s="141" t="s">
        <v>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ht="18.75" x14ac:dyDescent="0.3">
      <c r="A2" s="141" t="s">
        <v>146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ht="18.75" x14ac:dyDescent="0.3">
      <c r="A3" s="141" t="s">
        <v>75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5" ht="18.75" x14ac:dyDescent="0.3">
      <c r="A4" s="141" t="s">
        <v>161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5" ht="18.75" x14ac:dyDescent="0.3">
      <c r="A5" s="141" t="s">
        <v>164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5" ht="5.0999999999999996" customHeight="1" x14ac:dyDescent="0.25">
      <c r="A6" s="104"/>
      <c r="B6" s="112"/>
      <c r="C6" s="112"/>
      <c r="D6" s="112"/>
      <c r="E6" s="113"/>
      <c r="F6" s="112"/>
      <c r="G6" s="112"/>
      <c r="H6" s="112"/>
      <c r="I6" s="112"/>
      <c r="J6" s="112"/>
      <c r="K6" s="112"/>
      <c r="L6" s="112"/>
      <c r="M6" s="114"/>
      <c r="N6" s="114"/>
      <c r="O6" s="115"/>
    </row>
    <row r="7" spans="1:15" s="10" customFormat="1" ht="26.25" customHeight="1" thickBot="1" x14ac:dyDescent="0.3">
      <c r="A7" s="102" t="s">
        <v>74</v>
      </c>
      <c r="B7" s="117" t="s">
        <v>20</v>
      </c>
      <c r="C7" s="117" t="s">
        <v>23</v>
      </c>
      <c r="D7" s="117" t="s">
        <v>19</v>
      </c>
      <c r="E7" s="117" t="s">
        <v>17</v>
      </c>
      <c r="F7" s="117" t="s">
        <v>98</v>
      </c>
      <c r="G7" s="117" t="s">
        <v>16</v>
      </c>
      <c r="H7" s="117" t="s">
        <v>21</v>
      </c>
      <c r="I7" s="117" t="s">
        <v>18</v>
      </c>
      <c r="J7" s="117" t="s">
        <v>104</v>
      </c>
      <c r="K7" s="117" t="s">
        <v>29</v>
      </c>
      <c r="L7" s="117" t="s">
        <v>25</v>
      </c>
      <c r="M7" s="103" t="s">
        <v>45</v>
      </c>
      <c r="N7" s="103" t="s">
        <v>0</v>
      </c>
      <c r="O7" s="100" t="s">
        <v>13</v>
      </c>
    </row>
    <row r="8" spans="1:15" s="10" customFormat="1" ht="7.5" customHeight="1" x14ac:dyDescent="0.25">
      <c r="A8" s="121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4"/>
      <c r="N8" s="124"/>
      <c r="O8" s="122"/>
    </row>
    <row r="9" spans="1:15" s="10" customFormat="1" x14ac:dyDescent="0.25">
      <c r="A9" s="128" t="s">
        <v>37</v>
      </c>
      <c r="B9" s="129">
        <v>32</v>
      </c>
      <c r="C9" s="129">
        <v>2</v>
      </c>
      <c r="D9" s="129">
        <v>900</v>
      </c>
      <c r="E9" s="129">
        <v>351</v>
      </c>
      <c r="F9" s="129">
        <v>6</v>
      </c>
      <c r="G9" s="129">
        <v>37</v>
      </c>
      <c r="H9" s="129">
        <v>68</v>
      </c>
      <c r="I9" s="129">
        <v>13</v>
      </c>
      <c r="J9" s="129">
        <v>190</v>
      </c>
      <c r="K9" s="129">
        <v>0</v>
      </c>
      <c r="L9" s="129">
        <v>0</v>
      </c>
      <c r="M9" s="129">
        <v>114</v>
      </c>
      <c r="N9" s="129">
        <f t="shared" ref="N9:N104" si="0">SUM(B9:M9)</f>
        <v>1713</v>
      </c>
      <c r="O9" s="130">
        <f t="shared" ref="O9:O40" si="1">(N9/N$106)</f>
        <v>4.9457926116267988E-3</v>
      </c>
    </row>
    <row r="10" spans="1:15" s="10" customFormat="1" x14ac:dyDescent="0.25">
      <c r="A10" s="121" t="s">
        <v>105</v>
      </c>
      <c r="B10" s="123">
        <v>0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3">
        <v>0</v>
      </c>
      <c r="J10" s="123">
        <v>2</v>
      </c>
      <c r="K10" s="123">
        <v>0</v>
      </c>
      <c r="L10" s="123">
        <v>0</v>
      </c>
      <c r="M10" s="124">
        <v>0</v>
      </c>
      <c r="N10" s="124">
        <f t="shared" si="0"/>
        <v>2</v>
      </c>
      <c r="O10" s="122">
        <f t="shared" si="1"/>
        <v>5.7744221968789252E-6</v>
      </c>
    </row>
    <row r="11" spans="1:15" s="10" customFormat="1" x14ac:dyDescent="0.25">
      <c r="A11" s="128" t="s">
        <v>106</v>
      </c>
      <c r="B11" s="129">
        <v>0</v>
      </c>
      <c r="C11" s="129">
        <v>0</v>
      </c>
      <c r="D11" s="129">
        <v>0</v>
      </c>
      <c r="E11" s="129">
        <v>0</v>
      </c>
      <c r="F11" s="129">
        <v>0</v>
      </c>
      <c r="G11" s="129">
        <v>3</v>
      </c>
      <c r="H11" s="129">
        <v>0</v>
      </c>
      <c r="I11" s="129">
        <v>1</v>
      </c>
      <c r="J11" s="129">
        <v>0</v>
      </c>
      <c r="K11" s="129">
        <v>0</v>
      </c>
      <c r="L11" s="129">
        <v>0</v>
      </c>
      <c r="M11" s="129">
        <v>0</v>
      </c>
      <c r="N11" s="129">
        <f t="shared" si="0"/>
        <v>4</v>
      </c>
      <c r="O11" s="130">
        <f t="shared" si="1"/>
        <v>1.154884439375785E-5</v>
      </c>
    </row>
    <row r="12" spans="1:15" s="10" customFormat="1" x14ac:dyDescent="0.25">
      <c r="A12" s="121" t="s">
        <v>147</v>
      </c>
      <c r="B12" s="123">
        <v>0</v>
      </c>
      <c r="C12" s="123">
        <v>0</v>
      </c>
      <c r="D12" s="123">
        <v>1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124">
        <v>0</v>
      </c>
      <c r="N12" s="124">
        <f t="shared" si="0"/>
        <v>1</v>
      </c>
      <c r="O12" s="122">
        <f t="shared" si="1"/>
        <v>2.8872110984394626E-6</v>
      </c>
    </row>
    <row r="13" spans="1:15" s="10" customFormat="1" x14ac:dyDescent="0.25">
      <c r="A13" s="128" t="s">
        <v>133</v>
      </c>
      <c r="B13" s="129">
        <v>0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1</v>
      </c>
      <c r="N13" s="129">
        <f t="shared" si="0"/>
        <v>1</v>
      </c>
      <c r="O13" s="130">
        <f t="shared" si="1"/>
        <v>2.8872110984394626E-6</v>
      </c>
    </row>
    <row r="14" spans="1:15" s="10" customFormat="1" x14ac:dyDescent="0.25">
      <c r="A14" s="121" t="s">
        <v>148</v>
      </c>
      <c r="B14" s="123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2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4">
        <v>0</v>
      </c>
      <c r="N14" s="124">
        <f t="shared" si="0"/>
        <v>2</v>
      </c>
      <c r="O14" s="122">
        <f t="shared" si="1"/>
        <v>5.7744221968789252E-6</v>
      </c>
    </row>
    <row r="15" spans="1:15" s="10" customFormat="1" x14ac:dyDescent="0.25">
      <c r="A15" s="128" t="s">
        <v>149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3</v>
      </c>
      <c r="K15" s="129">
        <v>0</v>
      </c>
      <c r="L15" s="129">
        <v>0</v>
      </c>
      <c r="M15" s="129">
        <v>1</v>
      </c>
      <c r="N15" s="129">
        <f t="shared" si="0"/>
        <v>4</v>
      </c>
      <c r="O15" s="130">
        <f t="shared" si="1"/>
        <v>1.154884439375785E-5</v>
      </c>
    </row>
    <row r="16" spans="1:15" s="10" customFormat="1" x14ac:dyDescent="0.25">
      <c r="A16" s="121" t="s">
        <v>117</v>
      </c>
      <c r="B16" s="123">
        <v>0</v>
      </c>
      <c r="C16" s="123">
        <v>0</v>
      </c>
      <c r="D16" s="123">
        <v>7</v>
      </c>
      <c r="E16" s="123">
        <v>0</v>
      </c>
      <c r="F16" s="123">
        <v>0</v>
      </c>
      <c r="G16" s="123">
        <v>0</v>
      </c>
      <c r="H16" s="123">
        <v>0</v>
      </c>
      <c r="I16" s="123">
        <v>1</v>
      </c>
      <c r="J16" s="123">
        <v>0</v>
      </c>
      <c r="K16" s="123">
        <v>0</v>
      </c>
      <c r="L16" s="123">
        <v>0</v>
      </c>
      <c r="M16" s="124">
        <v>7</v>
      </c>
      <c r="N16" s="124">
        <f t="shared" si="0"/>
        <v>15</v>
      </c>
      <c r="O16" s="122">
        <f t="shared" si="1"/>
        <v>4.3308166476591938E-5</v>
      </c>
    </row>
    <row r="17" spans="1:15" s="10" customFormat="1" x14ac:dyDescent="0.25">
      <c r="A17" s="128" t="s">
        <v>99</v>
      </c>
      <c r="B17" s="129">
        <v>6</v>
      </c>
      <c r="C17" s="129">
        <v>0</v>
      </c>
      <c r="D17" s="129">
        <v>0</v>
      </c>
      <c r="E17" s="129">
        <v>1</v>
      </c>
      <c r="F17" s="129">
        <v>0</v>
      </c>
      <c r="G17" s="129">
        <v>2</v>
      </c>
      <c r="H17" s="129">
        <v>2</v>
      </c>
      <c r="I17" s="129">
        <v>0</v>
      </c>
      <c r="J17" s="129">
        <v>1</v>
      </c>
      <c r="K17" s="129">
        <v>0</v>
      </c>
      <c r="L17" s="129">
        <v>0</v>
      </c>
      <c r="M17" s="129">
        <v>0</v>
      </c>
      <c r="N17" s="129">
        <f t="shared" si="0"/>
        <v>12</v>
      </c>
      <c r="O17" s="130">
        <f t="shared" si="1"/>
        <v>3.4646533181273546E-5</v>
      </c>
    </row>
    <row r="18" spans="1:15" s="10" customFormat="1" x14ac:dyDescent="0.25">
      <c r="A18" s="121" t="s">
        <v>76</v>
      </c>
      <c r="B18" s="123">
        <v>166</v>
      </c>
      <c r="C18" s="123">
        <v>10</v>
      </c>
      <c r="D18" s="123">
        <v>5</v>
      </c>
      <c r="E18" s="123">
        <v>3</v>
      </c>
      <c r="F18" s="123">
        <v>2</v>
      </c>
      <c r="G18" s="123">
        <v>49</v>
      </c>
      <c r="H18" s="123">
        <v>143</v>
      </c>
      <c r="I18" s="123">
        <v>105</v>
      </c>
      <c r="J18" s="123">
        <v>0</v>
      </c>
      <c r="K18" s="123">
        <v>0</v>
      </c>
      <c r="L18" s="123">
        <v>2</v>
      </c>
      <c r="M18" s="124">
        <v>19</v>
      </c>
      <c r="N18" s="124">
        <f t="shared" si="0"/>
        <v>504</v>
      </c>
      <c r="O18" s="122">
        <f t="shared" si="1"/>
        <v>1.455154393613489E-3</v>
      </c>
    </row>
    <row r="19" spans="1:15" s="10" customFormat="1" x14ac:dyDescent="0.25">
      <c r="A19" s="128" t="s">
        <v>118</v>
      </c>
      <c r="B19" s="129">
        <v>3</v>
      </c>
      <c r="C19" s="129">
        <v>0</v>
      </c>
      <c r="D19" s="129">
        <v>117</v>
      </c>
      <c r="E19" s="129">
        <v>4</v>
      </c>
      <c r="F19" s="129">
        <v>2</v>
      </c>
      <c r="G19" s="129">
        <v>0</v>
      </c>
      <c r="H19" s="129">
        <v>6</v>
      </c>
      <c r="I19" s="129">
        <v>0</v>
      </c>
      <c r="J19" s="129">
        <v>2</v>
      </c>
      <c r="K19" s="129">
        <v>0</v>
      </c>
      <c r="L19" s="129">
        <v>0</v>
      </c>
      <c r="M19" s="129">
        <v>11</v>
      </c>
      <c r="N19" s="129">
        <f t="shared" si="0"/>
        <v>145</v>
      </c>
      <c r="O19" s="130">
        <f t="shared" si="1"/>
        <v>4.1864560927372206E-4</v>
      </c>
    </row>
    <row r="20" spans="1:15" s="10" customFormat="1" x14ac:dyDescent="0.25">
      <c r="A20" s="121" t="s">
        <v>119</v>
      </c>
      <c r="B20" s="123">
        <v>0</v>
      </c>
      <c r="C20" s="123">
        <v>0</v>
      </c>
      <c r="D20" s="123">
        <v>7</v>
      </c>
      <c r="E20" s="123">
        <v>8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4">
        <v>0</v>
      </c>
      <c r="N20" s="124">
        <f t="shared" si="0"/>
        <v>15</v>
      </c>
      <c r="O20" s="122">
        <f t="shared" si="1"/>
        <v>4.3308166476591938E-5</v>
      </c>
    </row>
    <row r="21" spans="1:15" s="10" customFormat="1" x14ac:dyDescent="0.25">
      <c r="A21" s="128" t="s">
        <v>120</v>
      </c>
      <c r="B21" s="129">
        <v>0</v>
      </c>
      <c r="C21" s="129">
        <v>0</v>
      </c>
      <c r="D21" s="129">
        <v>1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f t="shared" si="0"/>
        <v>1</v>
      </c>
      <c r="O21" s="130">
        <f t="shared" si="1"/>
        <v>2.8872110984394626E-6</v>
      </c>
    </row>
    <row r="22" spans="1:15" s="10" customFormat="1" x14ac:dyDescent="0.25">
      <c r="A22" s="121" t="s">
        <v>77</v>
      </c>
      <c r="B22" s="123">
        <v>0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1</v>
      </c>
      <c r="I22" s="123">
        <v>0</v>
      </c>
      <c r="J22" s="123">
        <v>0</v>
      </c>
      <c r="K22" s="123">
        <v>0</v>
      </c>
      <c r="L22" s="123">
        <v>0</v>
      </c>
      <c r="M22" s="124">
        <v>1</v>
      </c>
      <c r="N22" s="124">
        <f t="shared" si="0"/>
        <v>2</v>
      </c>
      <c r="O22" s="122">
        <f t="shared" si="1"/>
        <v>5.7744221968789252E-6</v>
      </c>
    </row>
    <row r="23" spans="1:15" s="10" customFormat="1" x14ac:dyDescent="0.25">
      <c r="A23" s="128" t="s">
        <v>134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v>1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1</v>
      </c>
      <c r="N23" s="129">
        <f t="shared" si="0"/>
        <v>2</v>
      </c>
      <c r="O23" s="130">
        <f t="shared" si="1"/>
        <v>5.7744221968789252E-6</v>
      </c>
    </row>
    <row r="24" spans="1:15" ht="14.45" customHeight="1" x14ac:dyDescent="0.25">
      <c r="A24" s="133" t="s">
        <v>163</v>
      </c>
      <c r="B24" s="125">
        <v>0</v>
      </c>
      <c r="C24" s="125">
        <v>0</v>
      </c>
      <c r="D24" s="125">
        <v>25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7</v>
      </c>
      <c r="K24" s="125">
        <v>0</v>
      </c>
      <c r="L24" s="125">
        <v>0</v>
      </c>
      <c r="M24" s="126">
        <v>0</v>
      </c>
      <c r="N24" s="126">
        <f t="shared" si="0"/>
        <v>32</v>
      </c>
      <c r="O24" s="99">
        <f t="shared" si="1"/>
        <v>9.2390755150062803E-5</v>
      </c>
    </row>
    <row r="25" spans="1:15" ht="14.45" customHeight="1" x14ac:dyDescent="0.25">
      <c r="A25" s="107" t="s">
        <v>121</v>
      </c>
      <c r="B25" s="131">
        <v>0</v>
      </c>
      <c r="C25" s="131">
        <v>0</v>
      </c>
      <c r="D25" s="131">
        <v>4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2">
        <v>0</v>
      </c>
      <c r="N25" s="132">
        <f t="shared" si="0"/>
        <v>4</v>
      </c>
      <c r="O25" s="127">
        <f t="shared" si="1"/>
        <v>1.154884439375785E-5</v>
      </c>
    </row>
    <row r="26" spans="1:15" ht="14.45" customHeight="1" x14ac:dyDescent="0.25">
      <c r="A26" s="101" t="s">
        <v>78</v>
      </c>
      <c r="B26" s="125">
        <v>191</v>
      </c>
      <c r="C26" s="125">
        <v>29</v>
      </c>
      <c r="D26" s="125">
        <v>0</v>
      </c>
      <c r="E26" s="125">
        <v>7</v>
      </c>
      <c r="F26" s="125">
        <v>1</v>
      </c>
      <c r="G26" s="125">
        <v>77</v>
      </c>
      <c r="H26" s="125">
        <v>203</v>
      </c>
      <c r="I26" s="125">
        <v>153</v>
      </c>
      <c r="J26" s="125">
        <v>2</v>
      </c>
      <c r="K26" s="125">
        <v>0</v>
      </c>
      <c r="L26" s="125">
        <v>0</v>
      </c>
      <c r="M26" s="126">
        <v>14</v>
      </c>
      <c r="N26" s="126">
        <f t="shared" si="0"/>
        <v>677</v>
      </c>
      <c r="O26" s="99">
        <f t="shared" si="1"/>
        <v>1.9546419136435159E-3</v>
      </c>
    </row>
    <row r="27" spans="1:15" ht="14.45" customHeight="1" x14ac:dyDescent="0.25">
      <c r="A27" s="107" t="s">
        <v>150</v>
      </c>
      <c r="B27" s="131">
        <v>2</v>
      </c>
      <c r="C27" s="131">
        <v>0</v>
      </c>
      <c r="D27" s="131">
        <v>0</v>
      </c>
      <c r="E27" s="131">
        <v>1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2">
        <v>0</v>
      </c>
      <c r="N27" s="132">
        <f t="shared" si="0"/>
        <v>3</v>
      </c>
      <c r="O27" s="127">
        <f t="shared" si="1"/>
        <v>8.6616332953183865E-6</v>
      </c>
    </row>
    <row r="28" spans="1:15" ht="14.45" customHeight="1" x14ac:dyDescent="0.25">
      <c r="A28" s="101" t="s">
        <v>38</v>
      </c>
      <c r="B28" s="125">
        <v>25</v>
      </c>
      <c r="C28" s="125">
        <v>2</v>
      </c>
      <c r="D28" s="125">
        <v>40</v>
      </c>
      <c r="E28" s="125">
        <v>81</v>
      </c>
      <c r="F28" s="125">
        <v>2</v>
      </c>
      <c r="G28" s="125">
        <v>65</v>
      </c>
      <c r="H28" s="125">
        <v>41</v>
      </c>
      <c r="I28" s="125">
        <v>23</v>
      </c>
      <c r="J28" s="125">
        <v>40</v>
      </c>
      <c r="K28" s="125">
        <v>3</v>
      </c>
      <c r="L28" s="125">
        <v>0</v>
      </c>
      <c r="M28" s="126">
        <v>110</v>
      </c>
      <c r="N28" s="126">
        <f t="shared" si="0"/>
        <v>432</v>
      </c>
      <c r="O28" s="99">
        <f t="shared" si="1"/>
        <v>1.2472751945258478E-3</v>
      </c>
    </row>
    <row r="29" spans="1:15" ht="14.45" customHeight="1" x14ac:dyDescent="0.25">
      <c r="A29" s="107" t="s">
        <v>41</v>
      </c>
      <c r="B29" s="131">
        <v>0</v>
      </c>
      <c r="C29" s="131">
        <v>0</v>
      </c>
      <c r="D29" s="131">
        <v>41</v>
      </c>
      <c r="E29" s="131">
        <v>64</v>
      </c>
      <c r="F29" s="131">
        <v>0</v>
      </c>
      <c r="G29" s="131">
        <v>2</v>
      </c>
      <c r="H29" s="131">
        <v>21</v>
      </c>
      <c r="I29" s="131">
        <v>1</v>
      </c>
      <c r="J29" s="131">
        <v>37</v>
      </c>
      <c r="K29" s="131">
        <v>0</v>
      </c>
      <c r="L29" s="131">
        <v>0</v>
      </c>
      <c r="M29" s="132">
        <v>35</v>
      </c>
      <c r="N29" s="132">
        <f t="shared" si="0"/>
        <v>201</v>
      </c>
      <c r="O29" s="127">
        <f t="shared" si="1"/>
        <v>5.8032943078633193E-4</v>
      </c>
    </row>
    <row r="30" spans="1:15" ht="14.45" customHeight="1" x14ac:dyDescent="0.25">
      <c r="A30" s="101" t="s">
        <v>135</v>
      </c>
      <c r="B30" s="125">
        <v>3</v>
      </c>
      <c r="C30" s="125">
        <v>0</v>
      </c>
      <c r="D30" s="125">
        <v>11</v>
      </c>
      <c r="E30" s="125">
        <v>9</v>
      </c>
      <c r="F30" s="125">
        <v>0</v>
      </c>
      <c r="G30" s="125">
        <v>4</v>
      </c>
      <c r="H30" s="125">
        <v>1</v>
      </c>
      <c r="I30" s="125">
        <v>0</v>
      </c>
      <c r="J30" s="125">
        <v>1</v>
      </c>
      <c r="K30" s="125">
        <v>0</v>
      </c>
      <c r="L30" s="125">
        <v>0</v>
      </c>
      <c r="M30" s="126">
        <v>0</v>
      </c>
      <c r="N30" s="126">
        <f t="shared" si="0"/>
        <v>29</v>
      </c>
      <c r="O30" s="99">
        <f t="shared" si="1"/>
        <v>8.3729121854744405E-5</v>
      </c>
    </row>
    <row r="31" spans="1:15" ht="14.45" customHeight="1" x14ac:dyDescent="0.25">
      <c r="A31" s="107" t="s">
        <v>122</v>
      </c>
      <c r="B31" s="131">
        <v>0</v>
      </c>
      <c r="C31" s="131">
        <v>0</v>
      </c>
      <c r="D31" s="131">
        <v>0</v>
      </c>
      <c r="E31" s="131">
        <v>2</v>
      </c>
      <c r="F31" s="131">
        <v>0</v>
      </c>
      <c r="G31" s="131">
        <v>4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2">
        <v>0</v>
      </c>
      <c r="N31" s="132">
        <f t="shared" si="0"/>
        <v>6</v>
      </c>
      <c r="O31" s="127">
        <f t="shared" si="1"/>
        <v>1.7323266590636773E-5</v>
      </c>
    </row>
    <row r="32" spans="1:15" ht="14.45" customHeight="1" x14ac:dyDescent="0.25">
      <c r="A32" s="101" t="s">
        <v>39</v>
      </c>
      <c r="B32" s="125">
        <v>7014</v>
      </c>
      <c r="C32" s="125">
        <v>6306</v>
      </c>
      <c r="D32" s="125">
        <v>5318</v>
      </c>
      <c r="E32" s="125">
        <v>32840</v>
      </c>
      <c r="F32" s="125">
        <v>9865</v>
      </c>
      <c r="G32" s="125">
        <v>119332</v>
      </c>
      <c r="H32" s="125">
        <v>5049</v>
      </c>
      <c r="I32" s="125">
        <v>9289</v>
      </c>
      <c r="J32" s="125">
        <v>3475</v>
      </c>
      <c r="K32" s="125">
        <v>1798</v>
      </c>
      <c r="L32" s="125">
        <v>629</v>
      </c>
      <c r="M32" s="126">
        <v>15630</v>
      </c>
      <c r="N32" s="126">
        <f t="shared" si="0"/>
        <v>216545</v>
      </c>
      <c r="O32" s="99">
        <f t="shared" si="1"/>
        <v>0.62521112731157336</v>
      </c>
    </row>
    <row r="33" spans="1:15" ht="14.45" customHeight="1" x14ac:dyDescent="0.25">
      <c r="A33" s="107" t="s">
        <v>107</v>
      </c>
      <c r="B33" s="131">
        <v>0</v>
      </c>
      <c r="C33" s="131">
        <v>1</v>
      </c>
      <c r="D33" s="131">
        <v>4</v>
      </c>
      <c r="E33" s="131">
        <v>0</v>
      </c>
      <c r="F33" s="131">
        <v>2</v>
      </c>
      <c r="G33" s="131">
        <v>1</v>
      </c>
      <c r="H33" s="131">
        <v>0</v>
      </c>
      <c r="I33" s="131">
        <v>0</v>
      </c>
      <c r="J33" s="131">
        <v>1</v>
      </c>
      <c r="K33" s="131">
        <v>0</v>
      </c>
      <c r="L33" s="131">
        <v>0</v>
      </c>
      <c r="M33" s="132">
        <v>1</v>
      </c>
      <c r="N33" s="132">
        <f t="shared" si="0"/>
        <v>10</v>
      </c>
      <c r="O33" s="127">
        <f t="shared" si="1"/>
        <v>2.8872110984394625E-5</v>
      </c>
    </row>
    <row r="34" spans="1:15" x14ac:dyDescent="0.25">
      <c r="A34" s="133" t="s">
        <v>165</v>
      </c>
      <c r="B34" s="110">
        <v>0</v>
      </c>
      <c r="C34" s="110">
        <v>0</v>
      </c>
      <c r="D34" s="105">
        <v>100</v>
      </c>
      <c r="E34" s="105">
        <v>19</v>
      </c>
      <c r="F34" s="105">
        <v>0</v>
      </c>
      <c r="G34" s="110">
        <v>0</v>
      </c>
      <c r="H34" s="110">
        <v>3</v>
      </c>
      <c r="I34" s="110">
        <v>0</v>
      </c>
      <c r="J34" s="110">
        <v>15</v>
      </c>
      <c r="K34" s="110">
        <v>0</v>
      </c>
      <c r="L34" s="110">
        <v>0</v>
      </c>
      <c r="M34" s="110">
        <v>125</v>
      </c>
      <c r="N34" s="110">
        <f t="shared" si="0"/>
        <v>262</v>
      </c>
      <c r="O34" s="111">
        <f t="shared" si="1"/>
        <v>7.5644930779113911E-4</v>
      </c>
    </row>
    <row r="35" spans="1:15" x14ac:dyDescent="0.25">
      <c r="A35" s="135" t="s">
        <v>162</v>
      </c>
      <c r="B35" s="109">
        <v>1</v>
      </c>
      <c r="C35" s="109">
        <v>0</v>
      </c>
      <c r="D35" s="108">
        <v>2</v>
      </c>
      <c r="E35" s="109">
        <v>4</v>
      </c>
      <c r="F35" s="109">
        <v>1</v>
      </c>
      <c r="G35" s="109">
        <v>7</v>
      </c>
      <c r="H35" s="109">
        <v>2</v>
      </c>
      <c r="I35" s="109">
        <v>2</v>
      </c>
      <c r="J35" s="109">
        <v>0</v>
      </c>
      <c r="K35" s="109">
        <v>0</v>
      </c>
      <c r="L35" s="109">
        <v>0</v>
      </c>
      <c r="M35" s="109">
        <v>5</v>
      </c>
      <c r="N35" s="109">
        <f t="shared" si="0"/>
        <v>24</v>
      </c>
      <c r="O35" s="98">
        <f t="shared" si="1"/>
        <v>6.9293066362547092E-5</v>
      </c>
    </row>
    <row r="36" spans="1:15" x14ac:dyDescent="0.25">
      <c r="A36" s="101" t="s">
        <v>79</v>
      </c>
      <c r="B36" s="110">
        <v>3</v>
      </c>
      <c r="C36" s="110">
        <v>1</v>
      </c>
      <c r="D36" s="110">
        <v>0</v>
      </c>
      <c r="E36" s="110">
        <v>6</v>
      </c>
      <c r="F36" s="110">
        <v>0</v>
      </c>
      <c r="G36" s="110">
        <v>11</v>
      </c>
      <c r="H36" s="110">
        <v>5</v>
      </c>
      <c r="I36" s="110">
        <v>7</v>
      </c>
      <c r="J36" s="110">
        <v>2</v>
      </c>
      <c r="K36" s="110">
        <v>0</v>
      </c>
      <c r="L36" s="110">
        <v>0</v>
      </c>
      <c r="M36" s="105">
        <v>15</v>
      </c>
      <c r="N36" s="110">
        <f t="shared" si="0"/>
        <v>50</v>
      </c>
      <c r="O36" s="116">
        <f t="shared" si="1"/>
        <v>1.4436055492197313E-4</v>
      </c>
    </row>
    <row r="37" spans="1:15" ht="14.45" customHeight="1" x14ac:dyDescent="0.25">
      <c r="A37" s="107" t="s">
        <v>80</v>
      </c>
      <c r="B37" s="109">
        <v>0</v>
      </c>
      <c r="C37" s="109">
        <v>0</v>
      </c>
      <c r="D37" s="108">
        <v>4</v>
      </c>
      <c r="E37" s="109">
        <v>6</v>
      </c>
      <c r="F37" s="108">
        <v>0</v>
      </c>
      <c r="G37" s="109">
        <v>0</v>
      </c>
      <c r="H37" s="109">
        <v>1</v>
      </c>
      <c r="I37" s="109">
        <v>0</v>
      </c>
      <c r="J37" s="109">
        <v>16</v>
      </c>
      <c r="K37" s="109">
        <v>0</v>
      </c>
      <c r="L37" s="109">
        <v>0</v>
      </c>
      <c r="M37" s="108">
        <v>8</v>
      </c>
      <c r="N37" s="109">
        <f t="shared" si="0"/>
        <v>35</v>
      </c>
      <c r="O37" s="98">
        <f t="shared" si="1"/>
        <v>1.0105238844538119E-4</v>
      </c>
    </row>
    <row r="38" spans="1:15" ht="14.45" customHeight="1" x14ac:dyDescent="0.25">
      <c r="A38" s="101" t="s">
        <v>73</v>
      </c>
      <c r="B38" s="110">
        <v>12</v>
      </c>
      <c r="C38" s="110">
        <v>0</v>
      </c>
      <c r="D38" s="110">
        <v>16</v>
      </c>
      <c r="E38" s="110">
        <v>50</v>
      </c>
      <c r="F38" s="110">
        <v>5</v>
      </c>
      <c r="G38" s="105">
        <v>20</v>
      </c>
      <c r="H38" s="110">
        <v>8</v>
      </c>
      <c r="I38" s="110">
        <v>3</v>
      </c>
      <c r="J38" s="110">
        <v>32</v>
      </c>
      <c r="K38" s="110">
        <v>0</v>
      </c>
      <c r="L38" s="110">
        <v>0</v>
      </c>
      <c r="M38" s="110">
        <v>12</v>
      </c>
      <c r="N38" s="110">
        <f t="shared" si="0"/>
        <v>158</v>
      </c>
      <c r="O38" s="116">
        <f t="shared" si="1"/>
        <v>4.5617935355343503E-4</v>
      </c>
    </row>
    <row r="39" spans="1:15" x14ac:dyDescent="0.25">
      <c r="A39" s="107" t="s">
        <v>81</v>
      </c>
      <c r="B39" s="109">
        <v>0</v>
      </c>
      <c r="C39" s="109">
        <v>0</v>
      </c>
      <c r="D39" s="108">
        <v>16</v>
      </c>
      <c r="E39" s="109">
        <v>5</v>
      </c>
      <c r="F39" s="109">
        <v>0</v>
      </c>
      <c r="G39" s="108">
        <v>0</v>
      </c>
      <c r="H39" s="109">
        <v>0</v>
      </c>
      <c r="I39" s="109">
        <v>0</v>
      </c>
      <c r="J39" s="109">
        <v>4</v>
      </c>
      <c r="K39" s="109">
        <v>0</v>
      </c>
      <c r="L39" s="109">
        <v>0</v>
      </c>
      <c r="M39" s="109">
        <v>0</v>
      </c>
      <c r="N39" s="109">
        <f t="shared" si="0"/>
        <v>25</v>
      </c>
      <c r="O39" s="98">
        <f t="shared" si="1"/>
        <v>7.2180277460986563E-5</v>
      </c>
    </row>
    <row r="40" spans="1:15" x14ac:dyDescent="0.25">
      <c r="A40" s="101" t="s">
        <v>82</v>
      </c>
      <c r="B40" s="110">
        <v>0</v>
      </c>
      <c r="C40" s="110">
        <v>0</v>
      </c>
      <c r="D40" s="110">
        <v>7</v>
      </c>
      <c r="E40" s="110">
        <v>7</v>
      </c>
      <c r="F40" s="110">
        <v>0</v>
      </c>
      <c r="G40" s="105">
        <v>0</v>
      </c>
      <c r="H40" s="110">
        <v>0</v>
      </c>
      <c r="I40" s="110">
        <v>0</v>
      </c>
      <c r="J40" s="110">
        <v>4</v>
      </c>
      <c r="K40" s="110">
        <v>0</v>
      </c>
      <c r="L40" s="110">
        <v>0</v>
      </c>
      <c r="M40" s="110">
        <v>0</v>
      </c>
      <c r="N40" s="110">
        <f t="shared" si="0"/>
        <v>18</v>
      </c>
      <c r="O40" s="116">
        <f t="shared" si="1"/>
        <v>5.1969799771910323E-5</v>
      </c>
    </row>
    <row r="41" spans="1:15" x14ac:dyDescent="0.25">
      <c r="A41" s="107" t="s">
        <v>136</v>
      </c>
      <c r="B41" s="109">
        <v>0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8">
        <v>2</v>
      </c>
      <c r="N41" s="109">
        <f t="shared" si="0"/>
        <v>2</v>
      </c>
      <c r="O41" s="98">
        <f t="shared" ref="O41:O72" si="2">(N41/N$106)</f>
        <v>5.7744221968789252E-6</v>
      </c>
    </row>
    <row r="42" spans="1:15" x14ac:dyDescent="0.25">
      <c r="A42" s="101" t="s">
        <v>151</v>
      </c>
      <c r="B42" s="105">
        <v>0</v>
      </c>
      <c r="C42" s="110">
        <v>0</v>
      </c>
      <c r="D42" s="110">
        <v>0</v>
      </c>
      <c r="E42" s="105">
        <v>0</v>
      </c>
      <c r="F42" s="105">
        <v>0</v>
      </c>
      <c r="G42" s="105">
        <v>0</v>
      </c>
      <c r="H42" s="105">
        <v>0</v>
      </c>
      <c r="I42" s="105">
        <v>0</v>
      </c>
      <c r="J42" s="105">
        <v>2</v>
      </c>
      <c r="K42" s="105">
        <v>0</v>
      </c>
      <c r="L42" s="105">
        <v>0</v>
      </c>
      <c r="M42" s="105">
        <v>0</v>
      </c>
      <c r="N42" s="110">
        <f t="shared" si="0"/>
        <v>2</v>
      </c>
      <c r="O42" s="116">
        <f t="shared" si="2"/>
        <v>5.7744221968789252E-6</v>
      </c>
    </row>
    <row r="43" spans="1:15" x14ac:dyDescent="0.25">
      <c r="A43" s="107" t="s">
        <v>83</v>
      </c>
      <c r="B43" s="109">
        <v>10</v>
      </c>
      <c r="C43" s="109">
        <v>8</v>
      </c>
      <c r="D43" s="108">
        <v>60</v>
      </c>
      <c r="E43" s="108">
        <v>85</v>
      </c>
      <c r="F43" s="109">
        <v>15</v>
      </c>
      <c r="G43" s="109">
        <v>32</v>
      </c>
      <c r="H43" s="109">
        <v>46</v>
      </c>
      <c r="I43" s="108">
        <v>46</v>
      </c>
      <c r="J43" s="108">
        <v>25</v>
      </c>
      <c r="K43" s="108">
        <v>5</v>
      </c>
      <c r="L43" s="108">
        <v>0</v>
      </c>
      <c r="M43" s="108">
        <v>81</v>
      </c>
      <c r="N43" s="109">
        <f t="shared" si="0"/>
        <v>413</v>
      </c>
      <c r="O43" s="98">
        <f t="shared" si="2"/>
        <v>1.1924181836554979E-3</v>
      </c>
    </row>
    <row r="44" spans="1:15" ht="15.75" thickBot="1" x14ac:dyDescent="0.3">
      <c r="A44" s="118" t="s">
        <v>137</v>
      </c>
      <c r="B44" s="120">
        <v>1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119">
        <f t="shared" si="0"/>
        <v>1</v>
      </c>
      <c r="O44" s="134">
        <f t="shared" si="2"/>
        <v>2.8872110984394626E-6</v>
      </c>
    </row>
    <row r="45" spans="1:15" x14ac:dyDescent="0.25">
      <c r="A45" s="135" t="s">
        <v>84</v>
      </c>
      <c r="B45" s="109">
        <v>8</v>
      </c>
      <c r="C45" s="109">
        <v>0</v>
      </c>
      <c r="D45" s="108">
        <v>0</v>
      </c>
      <c r="E45" s="108">
        <v>0</v>
      </c>
      <c r="F45" s="109">
        <v>1</v>
      </c>
      <c r="G45" s="108">
        <v>3</v>
      </c>
      <c r="H45" s="109">
        <v>10</v>
      </c>
      <c r="I45" s="109">
        <v>5</v>
      </c>
      <c r="J45" s="109">
        <v>0</v>
      </c>
      <c r="K45" s="109">
        <v>0</v>
      </c>
      <c r="L45" s="109">
        <v>0</v>
      </c>
      <c r="M45" s="108">
        <v>0</v>
      </c>
      <c r="N45" s="109">
        <f t="shared" si="0"/>
        <v>27</v>
      </c>
      <c r="O45" s="98">
        <f t="shared" si="2"/>
        <v>7.7954699657865491E-5</v>
      </c>
    </row>
    <row r="46" spans="1:15" ht="14.45" customHeight="1" x14ac:dyDescent="0.25">
      <c r="A46" s="133" t="s">
        <v>40</v>
      </c>
      <c r="B46" s="105">
        <v>24011</v>
      </c>
      <c r="C46" s="110">
        <v>3752</v>
      </c>
      <c r="D46" s="105">
        <v>2278</v>
      </c>
      <c r="E46" s="110">
        <v>3365</v>
      </c>
      <c r="F46" s="110">
        <v>4880</v>
      </c>
      <c r="G46" s="110">
        <v>19707</v>
      </c>
      <c r="H46" s="110">
        <v>17932</v>
      </c>
      <c r="I46" s="110">
        <v>21421</v>
      </c>
      <c r="J46" s="110">
        <v>298</v>
      </c>
      <c r="K46" s="110">
        <v>3899</v>
      </c>
      <c r="L46" s="110">
        <v>3867</v>
      </c>
      <c r="M46" s="110">
        <v>9364</v>
      </c>
      <c r="N46" s="110">
        <f t="shared" si="0"/>
        <v>114774</v>
      </c>
      <c r="O46" s="116">
        <f t="shared" si="2"/>
        <v>0.33137676661229087</v>
      </c>
    </row>
    <row r="47" spans="1:15" ht="14.45" customHeight="1" x14ac:dyDescent="0.25">
      <c r="A47" s="107" t="s">
        <v>85</v>
      </c>
      <c r="B47" s="109">
        <v>28</v>
      </c>
      <c r="C47" s="109">
        <v>0</v>
      </c>
      <c r="D47" s="109">
        <v>8</v>
      </c>
      <c r="E47" s="109">
        <v>51</v>
      </c>
      <c r="F47" s="108">
        <v>7</v>
      </c>
      <c r="G47" s="109">
        <v>49</v>
      </c>
      <c r="H47" s="108">
        <v>13</v>
      </c>
      <c r="I47" s="109">
        <v>45</v>
      </c>
      <c r="J47" s="109">
        <v>43</v>
      </c>
      <c r="K47" s="109">
        <v>2</v>
      </c>
      <c r="L47" s="109">
        <v>1</v>
      </c>
      <c r="M47" s="108">
        <v>17</v>
      </c>
      <c r="N47" s="109">
        <f t="shared" si="0"/>
        <v>264</v>
      </c>
      <c r="O47" s="98">
        <f t="shared" si="2"/>
        <v>7.6222372998801808E-4</v>
      </c>
    </row>
    <row r="48" spans="1:15" x14ac:dyDescent="0.25">
      <c r="A48" s="101" t="s">
        <v>100</v>
      </c>
      <c r="B48" s="110">
        <v>0</v>
      </c>
      <c r="C48" s="110">
        <v>0</v>
      </c>
      <c r="D48" s="110">
        <v>0</v>
      </c>
      <c r="E48" s="110">
        <v>0</v>
      </c>
      <c r="F48" s="110">
        <v>0</v>
      </c>
      <c r="G48" s="105">
        <v>0</v>
      </c>
      <c r="H48" s="110">
        <v>0</v>
      </c>
      <c r="I48" s="105">
        <v>0</v>
      </c>
      <c r="J48" s="105">
        <v>0</v>
      </c>
      <c r="K48" s="105">
        <v>0</v>
      </c>
      <c r="L48" s="105">
        <v>0</v>
      </c>
      <c r="M48" s="105">
        <v>1</v>
      </c>
      <c r="N48" s="110">
        <f t="shared" si="0"/>
        <v>1</v>
      </c>
      <c r="O48" s="116">
        <f t="shared" si="2"/>
        <v>2.8872110984394626E-6</v>
      </c>
    </row>
    <row r="49" spans="1:15" x14ac:dyDescent="0.25">
      <c r="A49" s="107" t="s">
        <v>123</v>
      </c>
      <c r="B49" s="109">
        <v>0</v>
      </c>
      <c r="C49" s="109">
        <v>0</v>
      </c>
      <c r="D49" s="109">
        <v>0</v>
      </c>
      <c r="E49" s="108">
        <v>0</v>
      </c>
      <c r="F49" s="108">
        <v>0</v>
      </c>
      <c r="G49" s="109">
        <v>0</v>
      </c>
      <c r="H49" s="108">
        <v>0</v>
      </c>
      <c r="I49" s="108">
        <v>0</v>
      </c>
      <c r="J49" s="108">
        <v>2</v>
      </c>
      <c r="K49" s="108">
        <v>0</v>
      </c>
      <c r="L49" s="108">
        <v>0</v>
      </c>
      <c r="M49" s="108">
        <v>0</v>
      </c>
      <c r="N49" s="109">
        <f t="shared" si="0"/>
        <v>2</v>
      </c>
      <c r="O49" s="98">
        <f t="shared" si="2"/>
        <v>5.7744221968789252E-6</v>
      </c>
    </row>
    <row r="50" spans="1:15" x14ac:dyDescent="0.25">
      <c r="A50" s="101" t="s">
        <v>152</v>
      </c>
      <c r="B50" s="110">
        <v>0</v>
      </c>
      <c r="C50" s="110">
        <v>0</v>
      </c>
      <c r="D50" s="105">
        <v>0</v>
      </c>
      <c r="E50" s="110">
        <v>0</v>
      </c>
      <c r="F50" s="110">
        <v>0</v>
      </c>
      <c r="G50" s="105">
        <v>0</v>
      </c>
      <c r="H50" s="105">
        <v>0</v>
      </c>
      <c r="I50" s="105">
        <v>0</v>
      </c>
      <c r="J50" s="105">
        <v>4</v>
      </c>
      <c r="K50" s="105">
        <v>0</v>
      </c>
      <c r="L50" s="105">
        <v>0</v>
      </c>
      <c r="M50" s="110">
        <v>0</v>
      </c>
      <c r="N50" s="110">
        <f t="shared" si="0"/>
        <v>4</v>
      </c>
      <c r="O50" s="116">
        <f t="shared" si="2"/>
        <v>1.154884439375785E-5</v>
      </c>
    </row>
    <row r="51" spans="1:15" x14ac:dyDescent="0.25">
      <c r="A51" s="107" t="s">
        <v>86</v>
      </c>
      <c r="B51" s="109">
        <v>0</v>
      </c>
      <c r="C51" s="109">
        <v>0</v>
      </c>
      <c r="D51" s="108">
        <v>11</v>
      </c>
      <c r="E51" s="109">
        <v>5</v>
      </c>
      <c r="F51" s="109">
        <v>0</v>
      </c>
      <c r="G51" s="108">
        <v>1</v>
      </c>
      <c r="H51" s="108">
        <v>4</v>
      </c>
      <c r="I51" s="108">
        <v>3</v>
      </c>
      <c r="J51" s="108">
        <v>0</v>
      </c>
      <c r="K51" s="108">
        <v>0</v>
      </c>
      <c r="L51" s="108">
        <v>0</v>
      </c>
      <c r="M51" s="109">
        <v>2</v>
      </c>
      <c r="N51" s="109">
        <f t="shared" si="0"/>
        <v>26</v>
      </c>
      <c r="O51" s="98">
        <f t="shared" si="2"/>
        <v>7.506748855942602E-5</v>
      </c>
    </row>
    <row r="52" spans="1:15" x14ac:dyDescent="0.25">
      <c r="A52" s="101" t="s">
        <v>87</v>
      </c>
      <c r="B52" s="110">
        <v>0</v>
      </c>
      <c r="C52" s="110">
        <v>0</v>
      </c>
      <c r="D52" s="105">
        <v>43</v>
      </c>
      <c r="E52" s="110">
        <v>17</v>
      </c>
      <c r="F52" s="110">
        <v>3</v>
      </c>
      <c r="G52" s="105">
        <v>0</v>
      </c>
      <c r="H52" s="105">
        <v>0</v>
      </c>
      <c r="I52" s="105">
        <v>4</v>
      </c>
      <c r="J52" s="105">
        <v>3</v>
      </c>
      <c r="K52" s="105">
        <v>0</v>
      </c>
      <c r="L52" s="105">
        <v>0</v>
      </c>
      <c r="M52" s="110">
        <v>1</v>
      </c>
      <c r="N52" s="110">
        <f t="shared" si="0"/>
        <v>71</v>
      </c>
      <c r="O52" s="116">
        <f t="shared" si="2"/>
        <v>2.0499198798920183E-4</v>
      </c>
    </row>
    <row r="53" spans="1:15" x14ac:dyDescent="0.25">
      <c r="A53" s="107" t="s">
        <v>124</v>
      </c>
      <c r="B53" s="109">
        <v>0</v>
      </c>
      <c r="C53" s="109">
        <v>0</v>
      </c>
      <c r="D53" s="108">
        <v>1</v>
      </c>
      <c r="E53" s="109">
        <v>0</v>
      </c>
      <c r="F53" s="109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9">
        <v>0</v>
      </c>
      <c r="N53" s="109">
        <f t="shared" si="0"/>
        <v>1</v>
      </c>
      <c r="O53" s="98">
        <f t="shared" si="2"/>
        <v>2.8872110984394626E-6</v>
      </c>
    </row>
    <row r="54" spans="1:15" x14ac:dyDescent="0.25">
      <c r="A54" s="101" t="s">
        <v>125</v>
      </c>
      <c r="B54" s="110">
        <v>0</v>
      </c>
      <c r="C54" s="110">
        <v>0</v>
      </c>
      <c r="D54" s="105">
        <v>0</v>
      </c>
      <c r="E54" s="110">
        <v>0</v>
      </c>
      <c r="F54" s="110">
        <v>0</v>
      </c>
      <c r="G54" s="105">
        <v>0</v>
      </c>
      <c r="H54" s="105">
        <v>0</v>
      </c>
      <c r="I54" s="105">
        <v>0</v>
      </c>
      <c r="J54" s="105">
        <v>1</v>
      </c>
      <c r="K54" s="105">
        <v>0</v>
      </c>
      <c r="L54" s="105">
        <v>0</v>
      </c>
      <c r="M54" s="110">
        <v>0</v>
      </c>
      <c r="N54" s="110">
        <f t="shared" si="0"/>
        <v>1</v>
      </c>
      <c r="O54" s="116">
        <f t="shared" si="2"/>
        <v>2.8872110984394626E-6</v>
      </c>
    </row>
    <row r="55" spans="1:15" x14ac:dyDescent="0.25">
      <c r="A55" s="107" t="s">
        <v>88</v>
      </c>
      <c r="B55" s="109">
        <v>1</v>
      </c>
      <c r="C55" s="109">
        <v>0</v>
      </c>
      <c r="D55" s="108">
        <v>0</v>
      </c>
      <c r="E55" s="129">
        <v>1</v>
      </c>
      <c r="F55" s="109">
        <v>0</v>
      </c>
      <c r="G55" s="108">
        <v>0</v>
      </c>
      <c r="H55" s="108">
        <v>1</v>
      </c>
      <c r="I55" s="108">
        <v>1</v>
      </c>
      <c r="J55" s="108">
        <v>0</v>
      </c>
      <c r="K55" s="108">
        <v>0</v>
      </c>
      <c r="L55" s="108">
        <v>1</v>
      </c>
      <c r="M55" s="109">
        <v>1</v>
      </c>
      <c r="N55" s="109">
        <f t="shared" si="0"/>
        <v>6</v>
      </c>
      <c r="O55" s="98">
        <f t="shared" si="2"/>
        <v>1.7323266590636773E-5</v>
      </c>
    </row>
    <row r="56" spans="1:15" x14ac:dyDescent="0.25">
      <c r="A56" s="101" t="s">
        <v>108</v>
      </c>
      <c r="B56" s="110">
        <v>2</v>
      </c>
      <c r="C56" s="110">
        <v>0</v>
      </c>
      <c r="D56" s="105">
        <v>2</v>
      </c>
      <c r="E56" s="110">
        <v>36</v>
      </c>
      <c r="F56" s="110">
        <v>0</v>
      </c>
      <c r="G56" s="105">
        <v>0</v>
      </c>
      <c r="H56" s="105">
        <v>0</v>
      </c>
      <c r="I56" s="105">
        <v>1</v>
      </c>
      <c r="J56" s="105">
        <v>6</v>
      </c>
      <c r="K56" s="105">
        <v>0</v>
      </c>
      <c r="L56" s="105">
        <v>0</v>
      </c>
      <c r="M56" s="110">
        <v>5</v>
      </c>
      <c r="N56" s="110">
        <f t="shared" si="0"/>
        <v>52</v>
      </c>
      <c r="O56" s="116">
        <f t="shared" si="2"/>
        <v>1.5013497711885204E-4</v>
      </c>
    </row>
    <row r="57" spans="1:15" x14ac:dyDescent="0.25">
      <c r="A57" s="107" t="s">
        <v>153</v>
      </c>
      <c r="B57" s="109">
        <v>0</v>
      </c>
      <c r="C57" s="109">
        <v>0</v>
      </c>
      <c r="D57" s="108">
        <v>0</v>
      </c>
      <c r="E57" s="109">
        <v>0</v>
      </c>
      <c r="F57" s="109">
        <v>0</v>
      </c>
      <c r="G57" s="108">
        <v>0</v>
      </c>
      <c r="H57" s="108">
        <v>2</v>
      </c>
      <c r="I57" s="108">
        <v>0</v>
      </c>
      <c r="J57" s="108">
        <v>0</v>
      </c>
      <c r="K57" s="108">
        <v>0</v>
      </c>
      <c r="L57" s="108">
        <v>0</v>
      </c>
      <c r="M57" s="109">
        <v>4</v>
      </c>
      <c r="N57" s="109">
        <f t="shared" si="0"/>
        <v>6</v>
      </c>
      <c r="O57" s="98">
        <f t="shared" si="2"/>
        <v>1.7323266590636773E-5</v>
      </c>
    </row>
    <row r="58" spans="1:15" x14ac:dyDescent="0.25">
      <c r="A58" s="101" t="s">
        <v>138</v>
      </c>
      <c r="B58" s="110">
        <v>0</v>
      </c>
      <c r="C58" s="110">
        <v>0</v>
      </c>
      <c r="D58" s="105">
        <v>1</v>
      </c>
      <c r="E58" s="110">
        <v>10</v>
      </c>
      <c r="F58" s="110">
        <v>0</v>
      </c>
      <c r="G58" s="105">
        <v>0</v>
      </c>
      <c r="H58" s="105">
        <v>0</v>
      </c>
      <c r="I58" s="105">
        <v>0</v>
      </c>
      <c r="J58" s="105">
        <v>6</v>
      </c>
      <c r="K58" s="105">
        <v>0</v>
      </c>
      <c r="L58" s="105">
        <v>0</v>
      </c>
      <c r="M58" s="110">
        <v>0</v>
      </c>
      <c r="N58" s="110">
        <f t="shared" si="0"/>
        <v>17</v>
      </c>
      <c r="O58" s="116">
        <f t="shared" si="2"/>
        <v>4.9082588673470859E-5</v>
      </c>
    </row>
    <row r="59" spans="1:15" x14ac:dyDescent="0.25">
      <c r="A59" s="107" t="s">
        <v>154</v>
      </c>
      <c r="B59" s="109">
        <v>0</v>
      </c>
      <c r="C59" s="109">
        <v>0</v>
      </c>
      <c r="D59" s="108">
        <v>0</v>
      </c>
      <c r="E59" s="109">
        <v>0</v>
      </c>
      <c r="F59" s="109">
        <v>0</v>
      </c>
      <c r="G59" s="108">
        <v>0</v>
      </c>
      <c r="H59" s="108">
        <v>0</v>
      </c>
      <c r="I59" s="108">
        <v>0</v>
      </c>
      <c r="J59" s="108">
        <v>0</v>
      </c>
      <c r="K59" s="108">
        <v>0</v>
      </c>
      <c r="L59" s="108">
        <v>0</v>
      </c>
      <c r="M59" s="109">
        <v>1</v>
      </c>
      <c r="N59" s="109">
        <f t="shared" si="0"/>
        <v>1</v>
      </c>
      <c r="O59" s="98">
        <f t="shared" si="2"/>
        <v>2.8872110984394626E-6</v>
      </c>
    </row>
    <row r="60" spans="1:15" x14ac:dyDescent="0.25">
      <c r="A60" s="101" t="s">
        <v>109</v>
      </c>
      <c r="B60" s="110">
        <v>0</v>
      </c>
      <c r="C60" s="110">
        <v>0</v>
      </c>
      <c r="D60" s="105">
        <v>4</v>
      </c>
      <c r="E60" s="110">
        <v>0</v>
      </c>
      <c r="F60" s="110">
        <v>0</v>
      </c>
      <c r="G60" s="105">
        <v>0</v>
      </c>
      <c r="H60" s="105">
        <v>7</v>
      </c>
      <c r="I60" s="105">
        <v>0</v>
      </c>
      <c r="J60" s="105">
        <v>0</v>
      </c>
      <c r="K60" s="105">
        <v>0</v>
      </c>
      <c r="L60" s="105">
        <v>0</v>
      </c>
      <c r="M60" s="110">
        <v>5</v>
      </c>
      <c r="N60" s="110">
        <f t="shared" si="0"/>
        <v>16</v>
      </c>
      <c r="O60" s="116">
        <f t="shared" si="2"/>
        <v>4.6195377575031402E-5</v>
      </c>
    </row>
    <row r="61" spans="1:15" x14ac:dyDescent="0.25">
      <c r="A61" s="107" t="s">
        <v>126</v>
      </c>
      <c r="B61" s="109">
        <v>0</v>
      </c>
      <c r="C61" s="109">
        <v>0</v>
      </c>
      <c r="D61" s="108">
        <v>0</v>
      </c>
      <c r="E61" s="109">
        <v>0</v>
      </c>
      <c r="F61" s="109">
        <v>0</v>
      </c>
      <c r="G61" s="108">
        <v>0</v>
      </c>
      <c r="H61" s="108">
        <v>0</v>
      </c>
      <c r="I61" s="108">
        <v>1</v>
      </c>
      <c r="J61" s="108">
        <v>0</v>
      </c>
      <c r="K61" s="108">
        <v>0</v>
      </c>
      <c r="L61" s="108">
        <v>0</v>
      </c>
      <c r="M61" s="109">
        <v>0</v>
      </c>
      <c r="N61" s="109">
        <f t="shared" si="0"/>
        <v>1</v>
      </c>
      <c r="O61" s="98">
        <f t="shared" si="2"/>
        <v>2.8872110984394626E-6</v>
      </c>
    </row>
    <row r="62" spans="1:15" x14ac:dyDescent="0.25">
      <c r="A62" s="101" t="s">
        <v>110</v>
      </c>
      <c r="B62" s="110">
        <v>0</v>
      </c>
      <c r="C62" s="110">
        <v>0</v>
      </c>
      <c r="D62" s="105">
        <v>3</v>
      </c>
      <c r="E62" s="110">
        <v>15</v>
      </c>
      <c r="F62" s="110">
        <v>0</v>
      </c>
      <c r="G62" s="105">
        <v>0</v>
      </c>
      <c r="H62" s="105">
        <v>0</v>
      </c>
      <c r="I62" s="105">
        <v>0</v>
      </c>
      <c r="J62" s="105">
        <v>6</v>
      </c>
      <c r="K62" s="105">
        <v>0</v>
      </c>
      <c r="L62" s="105">
        <v>0</v>
      </c>
      <c r="M62" s="110">
        <v>2</v>
      </c>
      <c r="N62" s="110">
        <f t="shared" si="0"/>
        <v>26</v>
      </c>
      <c r="O62" s="116">
        <f t="shared" si="2"/>
        <v>7.506748855942602E-5</v>
      </c>
    </row>
    <row r="63" spans="1:15" x14ac:dyDescent="0.25">
      <c r="A63" s="107" t="s">
        <v>139</v>
      </c>
      <c r="B63" s="109">
        <v>0</v>
      </c>
      <c r="C63" s="109">
        <v>0</v>
      </c>
      <c r="D63" s="108">
        <v>1</v>
      </c>
      <c r="E63" s="109">
        <v>0</v>
      </c>
      <c r="F63" s="109">
        <v>0</v>
      </c>
      <c r="G63" s="108">
        <v>0</v>
      </c>
      <c r="H63" s="108">
        <v>0</v>
      </c>
      <c r="I63" s="108">
        <v>0</v>
      </c>
      <c r="J63" s="108">
        <v>0</v>
      </c>
      <c r="K63" s="108">
        <v>0</v>
      </c>
      <c r="L63" s="108">
        <v>0</v>
      </c>
      <c r="M63" s="109">
        <v>0</v>
      </c>
      <c r="N63" s="109">
        <f t="shared" si="0"/>
        <v>1</v>
      </c>
      <c r="O63" s="98">
        <f t="shared" si="2"/>
        <v>2.8872110984394626E-6</v>
      </c>
    </row>
    <row r="64" spans="1:15" x14ac:dyDescent="0.25">
      <c r="A64" s="101" t="s">
        <v>111</v>
      </c>
      <c r="B64" s="110">
        <v>0</v>
      </c>
      <c r="C64" s="110">
        <v>2</v>
      </c>
      <c r="D64" s="105">
        <v>0</v>
      </c>
      <c r="E64" s="110">
        <v>1</v>
      </c>
      <c r="F64" s="110">
        <v>0</v>
      </c>
      <c r="G64" s="105">
        <v>0</v>
      </c>
      <c r="H64" s="105">
        <v>0</v>
      </c>
      <c r="I64" s="105">
        <v>0</v>
      </c>
      <c r="J64" s="105">
        <v>0</v>
      </c>
      <c r="K64" s="105">
        <v>0</v>
      </c>
      <c r="L64" s="105">
        <v>0</v>
      </c>
      <c r="M64" s="110">
        <v>0</v>
      </c>
      <c r="N64" s="110">
        <f t="shared" si="0"/>
        <v>3</v>
      </c>
      <c r="O64" s="116">
        <f t="shared" si="2"/>
        <v>8.6616332953183865E-6</v>
      </c>
    </row>
    <row r="65" spans="1:15" x14ac:dyDescent="0.25">
      <c r="A65" s="107" t="s">
        <v>127</v>
      </c>
      <c r="B65" s="109">
        <v>1</v>
      </c>
      <c r="C65" s="109">
        <v>0</v>
      </c>
      <c r="D65" s="108">
        <v>13</v>
      </c>
      <c r="E65" s="109">
        <v>5</v>
      </c>
      <c r="F65" s="109">
        <v>0</v>
      </c>
      <c r="G65" s="108">
        <v>0</v>
      </c>
      <c r="H65" s="108">
        <v>1</v>
      </c>
      <c r="I65" s="108">
        <v>0</v>
      </c>
      <c r="J65" s="108">
        <v>5</v>
      </c>
      <c r="K65" s="108">
        <v>0</v>
      </c>
      <c r="L65" s="108">
        <v>0</v>
      </c>
      <c r="M65" s="109">
        <v>0</v>
      </c>
      <c r="N65" s="109">
        <f t="shared" si="0"/>
        <v>25</v>
      </c>
      <c r="O65" s="98">
        <f t="shared" si="2"/>
        <v>7.2180277460986563E-5</v>
      </c>
    </row>
    <row r="66" spans="1:15" x14ac:dyDescent="0.25">
      <c r="A66" s="101" t="s">
        <v>140</v>
      </c>
      <c r="B66" s="110">
        <v>0</v>
      </c>
      <c r="C66" s="110">
        <v>0</v>
      </c>
      <c r="D66" s="105">
        <v>0</v>
      </c>
      <c r="E66" s="110">
        <v>1</v>
      </c>
      <c r="F66" s="110">
        <v>0</v>
      </c>
      <c r="G66" s="105">
        <v>0</v>
      </c>
      <c r="H66" s="105">
        <v>0</v>
      </c>
      <c r="I66" s="105">
        <v>0</v>
      </c>
      <c r="J66" s="105">
        <v>0</v>
      </c>
      <c r="K66" s="105">
        <v>0</v>
      </c>
      <c r="L66" s="105">
        <v>0</v>
      </c>
      <c r="M66" s="110">
        <v>0</v>
      </c>
      <c r="N66" s="110">
        <f t="shared" si="0"/>
        <v>1</v>
      </c>
      <c r="O66" s="111">
        <f t="shared" si="2"/>
        <v>2.8872110984394626E-6</v>
      </c>
    </row>
    <row r="67" spans="1:15" x14ac:dyDescent="0.25">
      <c r="A67" s="107" t="s">
        <v>89</v>
      </c>
      <c r="B67" s="109">
        <v>6</v>
      </c>
      <c r="C67" s="109">
        <v>1</v>
      </c>
      <c r="D67" s="108">
        <v>2</v>
      </c>
      <c r="E67" s="109">
        <v>4</v>
      </c>
      <c r="F67" s="109">
        <v>5</v>
      </c>
      <c r="G67" s="108">
        <v>7</v>
      </c>
      <c r="H67" s="108">
        <v>11</v>
      </c>
      <c r="I67" s="108">
        <v>11</v>
      </c>
      <c r="J67" s="108">
        <v>2</v>
      </c>
      <c r="K67" s="108">
        <v>0</v>
      </c>
      <c r="L67" s="108">
        <v>0</v>
      </c>
      <c r="M67" s="109">
        <v>10</v>
      </c>
      <c r="N67" s="109">
        <f t="shared" si="0"/>
        <v>59</v>
      </c>
      <c r="O67" s="106">
        <f t="shared" si="2"/>
        <v>1.7034545480792829E-4</v>
      </c>
    </row>
    <row r="68" spans="1:15" x14ac:dyDescent="0.25">
      <c r="A68" s="101" t="s">
        <v>112</v>
      </c>
      <c r="B68" s="110">
        <v>0</v>
      </c>
      <c r="C68" s="110">
        <v>0</v>
      </c>
      <c r="D68" s="105">
        <v>12</v>
      </c>
      <c r="E68" s="110">
        <v>18</v>
      </c>
      <c r="F68" s="110">
        <v>0</v>
      </c>
      <c r="G68" s="105">
        <v>0</v>
      </c>
      <c r="H68" s="105">
        <v>0</v>
      </c>
      <c r="I68" s="105">
        <v>0</v>
      </c>
      <c r="J68" s="105">
        <v>10</v>
      </c>
      <c r="K68" s="105">
        <v>0</v>
      </c>
      <c r="L68" s="105">
        <v>0</v>
      </c>
      <c r="M68" s="110">
        <v>6</v>
      </c>
      <c r="N68" s="110">
        <f t="shared" si="0"/>
        <v>46</v>
      </c>
      <c r="O68" s="111">
        <f t="shared" si="2"/>
        <v>1.3281171052821527E-4</v>
      </c>
    </row>
    <row r="69" spans="1:15" x14ac:dyDescent="0.25">
      <c r="A69" s="107" t="s">
        <v>155</v>
      </c>
      <c r="B69" s="109">
        <v>0</v>
      </c>
      <c r="C69" s="109">
        <v>0</v>
      </c>
      <c r="D69" s="108">
        <v>0</v>
      </c>
      <c r="E69" s="109">
        <v>0</v>
      </c>
      <c r="F69" s="109">
        <v>0</v>
      </c>
      <c r="G69" s="108">
        <v>0</v>
      </c>
      <c r="H69" s="108">
        <v>0</v>
      </c>
      <c r="I69" s="108">
        <v>0</v>
      </c>
      <c r="J69" s="108">
        <v>1</v>
      </c>
      <c r="K69" s="108">
        <v>0</v>
      </c>
      <c r="L69" s="108">
        <v>0</v>
      </c>
      <c r="M69" s="109">
        <v>0</v>
      </c>
      <c r="N69" s="109">
        <f t="shared" si="0"/>
        <v>1</v>
      </c>
      <c r="O69" s="98">
        <f t="shared" si="2"/>
        <v>2.8872110984394626E-6</v>
      </c>
    </row>
    <row r="70" spans="1:15" x14ac:dyDescent="0.25">
      <c r="A70" s="101" t="s">
        <v>141</v>
      </c>
      <c r="B70" s="105">
        <v>0</v>
      </c>
      <c r="C70" s="110">
        <v>0</v>
      </c>
      <c r="D70" s="105">
        <v>0</v>
      </c>
      <c r="E70" s="105">
        <v>5</v>
      </c>
      <c r="F70" s="110">
        <v>0</v>
      </c>
      <c r="G70" s="110">
        <v>0</v>
      </c>
      <c r="H70" s="110">
        <v>0</v>
      </c>
      <c r="I70" s="105">
        <v>0</v>
      </c>
      <c r="J70" s="105">
        <v>0</v>
      </c>
      <c r="K70" s="105">
        <v>0</v>
      </c>
      <c r="L70" s="105">
        <v>0</v>
      </c>
      <c r="M70" s="110">
        <v>0</v>
      </c>
      <c r="N70" s="110">
        <f t="shared" si="0"/>
        <v>5</v>
      </c>
      <c r="O70" s="116">
        <f t="shared" si="2"/>
        <v>1.4436055492197313E-5</v>
      </c>
    </row>
    <row r="71" spans="1:15" x14ac:dyDescent="0.25">
      <c r="A71" s="107" t="s">
        <v>113</v>
      </c>
      <c r="B71" s="109">
        <v>0</v>
      </c>
      <c r="C71" s="109">
        <v>0</v>
      </c>
      <c r="D71" s="109">
        <v>13</v>
      </c>
      <c r="E71" s="109">
        <v>0</v>
      </c>
      <c r="F71" s="108">
        <v>0</v>
      </c>
      <c r="G71" s="109">
        <v>0</v>
      </c>
      <c r="H71" s="108">
        <v>1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f t="shared" si="0"/>
        <v>14</v>
      </c>
      <c r="O71" s="98">
        <f t="shared" si="2"/>
        <v>4.0420955378152474E-5</v>
      </c>
    </row>
    <row r="72" spans="1:15" x14ac:dyDescent="0.25">
      <c r="A72" s="101" t="s">
        <v>42</v>
      </c>
      <c r="B72" s="110">
        <v>36</v>
      </c>
      <c r="C72" s="110">
        <v>2</v>
      </c>
      <c r="D72" s="110">
        <v>55</v>
      </c>
      <c r="E72" s="110">
        <v>40</v>
      </c>
      <c r="F72" s="105">
        <v>12</v>
      </c>
      <c r="G72" s="110">
        <v>147</v>
      </c>
      <c r="H72" s="105">
        <v>16</v>
      </c>
      <c r="I72" s="110">
        <v>27</v>
      </c>
      <c r="J72" s="110">
        <v>21</v>
      </c>
      <c r="K72" s="110">
        <v>2</v>
      </c>
      <c r="L72" s="110">
        <v>2</v>
      </c>
      <c r="M72" s="110">
        <v>69</v>
      </c>
      <c r="N72" s="110">
        <f t="shared" si="0"/>
        <v>429</v>
      </c>
      <c r="O72" s="116">
        <f t="shared" si="2"/>
        <v>1.2386135612305295E-3</v>
      </c>
    </row>
    <row r="73" spans="1:15" x14ac:dyDescent="0.25">
      <c r="A73" s="107" t="s">
        <v>90</v>
      </c>
      <c r="B73" s="109">
        <v>0</v>
      </c>
      <c r="C73" s="109">
        <v>0</v>
      </c>
      <c r="D73" s="109">
        <v>10</v>
      </c>
      <c r="E73" s="109">
        <v>3</v>
      </c>
      <c r="F73" s="108">
        <v>0</v>
      </c>
      <c r="G73" s="109">
        <v>0</v>
      </c>
      <c r="H73" s="108">
        <v>1</v>
      </c>
      <c r="I73" s="109">
        <v>0</v>
      </c>
      <c r="J73" s="109">
        <v>12</v>
      </c>
      <c r="K73" s="109">
        <v>0</v>
      </c>
      <c r="L73" s="109">
        <v>0</v>
      </c>
      <c r="M73" s="109">
        <v>1</v>
      </c>
      <c r="N73" s="109">
        <f t="shared" si="0"/>
        <v>27</v>
      </c>
      <c r="O73" s="98">
        <f t="shared" ref="O73:O104" si="3">(N73/N$106)</f>
        <v>7.7954699657865491E-5</v>
      </c>
    </row>
    <row r="74" spans="1:15" x14ac:dyDescent="0.25">
      <c r="A74" s="101" t="s">
        <v>156</v>
      </c>
      <c r="B74" s="110">
        <v>0</v>
      </c>
      <c r="C74" s="110">
        <v>0</v>
      </c>
      <c r="D74" s="110">
        <v>0</v>
      </c>
      <c r="E74" s="110">
        <v>0</v>
      </c>
      <c r="F74" s="105">
        <v>0</v>
      </c>
      <c r="G74" s="110">
        <v>1</v>
      </c>
      <c r="H74" s="105">
        <v>0</v>
      </c>
      <c r="I74" s="110">
        <v>0</v>
      </c>
      <c r="J74" s="110">
        <v>0</v>
      </c>
      <c r="K74" s="110">
        <v>0</v>
      </c>
      <c r="L74" s="110">
        <v>0</v>
      </c>
      <c r="M74" s="110">
        <v>0</v>
      </c>
      <c r="N74" s="110">
        <f t="shared" si="0"/>
        <v>1</v>
      </c>
      <c r="O74" s="116">
        <f t="shared" si="3"/>
        <v>2.8872110984394626E-6</v>
      </c>
    </row>
    <row r="75" spans="1:15" x14ac:dyDescent="0.25">
      <c r="A75" s="107" t="s">
        <v>91</v>
      </c>
      <c r="B75" s="109">
        <v>0</v>
      </c>
      <c r="C75" s="109">
        <v>0</v>
      </c>
      <c r="D75" s="109">
        <v>0</v>
      </c>
      <c r="E75" s="109">
        <v>0</v>
      </c>
      <c r="F75" s="108">
        <v>0</v>
      </c>
      <c r="G75" s="109">
        <v>1</v>
      </c>
      <c r="H75" s="108">
        <v>1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f t="shared" si="0"/>
        <v>2</v>
      </c>
      <c r="O75" s="98">
        <f t="shared" si="3"/>
        <v>5.7744221968789252E-6</v>
      </c>
    </row>
    <row r="76" spans="1:15" x14ac:dyDescent="0.25">
      <c r="A76" s="101" t="s">
        <v>128</v>
      </c>
      <c r="B76" s="110">
        <v>2</v>
      </c>
      <c r="C76" s="110">
        <v>0</v>
      </c>
      <c r="D76" s="110">
        <v>0</v>
      </c>
      <c r="E76" s="110">
        <v>0</v>
      </c>
      <c r="F76" s="105">
        <v>0</v>
      </c>
      <c r="G76" s="110">
        <v>0</v>
      </c>
      <c r="H76" s="105">
        <v>0</v>
      </c>
      <c r="I76" s="110">
        <v>0</v>
      </c>
      <c r="J76" s="110">
        <v>0</v>
      </c>
      <c r="K76" s="110">
        <v>0</v>
      </c>
      <c r="L76" s="110">
        <v>0</v>
      </c>
      <c r="M76" s="110">
        <v>0</v>
      </c>
      <c r="N76" s="110">
        <f t="shared" si="0"/>
        <v>2</v>
      </c>
      <c r="O76" s="116">
        <f t="shared" si="3"/>
        <v>5.7744221968789252E-6</v>
      </c>
    </row>
    <row r="77" spans="1:15" x14ac:dyDescent="0.25">
      <c r="A77" s="107" t="s">
        <v>92</v>
      </c>
      <c r="B77" s="109">
        <v>1</v>
      </c>
      <c r="C77" s="109">
        <v>0</v>
      </c>
      <c r="D77" s="109">
        <v>3</v>
      </c>
      <c r="E77" s="109">
        <v>2</v>
      </c>
      <c r="F77" s="108">
        <v>1</v>
      </c>
      <c r="G77" s="109">
        <v>3</v>
      </c>
      <c r="H77" s="109">
        <v>5</v>
      </c>
      <c r="I77" s="109">
        <v>1</v>
      </c>
      <c r="J77" s="109">
        <v>2</v>
      </c>
      <c r="K77" s="109">
        <v>0</v>
      </c>
      <c r="L77" s="109">
        <v>0</v>
      </c>
      <c r="M77" s="109">
        <v>1</v>
      </c>
      <c r="N77" s="109">
        <f t="shared" si="0"/>
        <v>19</v>
      </c>
      <c r="O77" s="98">
        <f t="shared" si="3"/>
        <v>5.4857010870349786E-5</v>
      </c>
    </row>
    <row r="78" spans="1:15" ht="15.75" thickBot="1" x14ac:dyDescent="0.3">
      <c r="A78" s="118" t="s">
        <v>142</v>
      </c>
      <c r="B78" s="120">
        <v>0</v>
      </c>
      <c r="C78" s="120">
        <v>0</v>
      </c>
      <c r="D78" s="120">
        <v>0</v>
      </c>
      <c r="E78" s="120">
        <v>4</v>
      </c>
      <c r="F78" s="120">
        <v>0</v>
      </c>
      <c r="G78" s="120">
        <v>0</v>
      </c>
      <c r="H78" s="120">
        <v>0</v>
      </c>
      <c r="I78" s="120">
        <v>0</v>
      </c>
      <c r="J78" s="120">
        <v>0</v>
      </c>
      <c r="K78" s="120">
        <v>0</v>
      </c>
      <c r="L78" s="120">
        <v>0</v>
      </c>
      <c r="M78" s="120">
        <v>1</v>
      </c>
      <c r="N78" s="119">
        <f t="shared" si="0"/>
        <v>5</v>
      </c>
      <c r="O78" s="134">
        <f t="shared" si="3"/>
        <v>1.4436055492197313E-5</v>
      </c>
    </row>
    <row r="79" spans="1:15" x14ac:dyDescent="0.25">
      <c r="A79" s="107" t="s">
        <v>143</v>
      </c>
      <c r="B79" s="108">
        <v>0</v>
      </c>
      <c r="C79" s="109">
        <v>0</v>
      </c>
      <c r="D79" s="109">
        <v>0</v>
      </c>
      <c r="E79" s="108">
        <v>0</v>
      </c>
      <c r="F79" s="108">
        <v>0</v>
      </c>
      <c r="G79" s="108">
        <v>0</v>
      </c>
      <c r="H79" s="108">
        <v>0</v>
      </c>
      <c r="I79" s="109">
        <v>0</v>
      </c>
      <c r="J79" s="109">
        <v>0</v>
      </c>
      <c r="K79" s="109">
        <v>0</v>
      </c>
      <c r="L79" s="109">
        <v>0</v>
      </c>
      <c r="M79" s="108">
        <v>1</v>
      </c>
      <c r="N79" s="109">
        <f t="shared" si="0"/>
        <v>1</v>
      </c>
      <c r="O79" s="98">
        <f t="shared" si="3"/>
        <v>2.8872110984394626E-6</v>
      </c>
    </row>
    <row r="80" spans="1:15" x14ac:dyDescent="0.25">
      <c r="A80" s="101" t="s">
        <v>114</v>
      </c>
      <c r="B80" s="105">
        <v>2</v>
      </c>
      <c r="C80" s="110">
        <v>0</v>
      </c>
      <c r="D80" s="110">
        <v>8</v>
      </c>
      <c r="E80" s="110">
        <v>1</v>
      </c>
      <c r="F80" s="110">
        <v>0</v>
      </c>
      <c r="G80" s="110">
        <v>4</v>
      </c>
      <c r="H80" s="110">
        <v>8</v>
      </c>
      <c r="I80" s="110">
        <v>1</v>
      </c>
      <c r="J80" s="110">
        <v>3</v>
      </c>
      <c r="K80" s="110">
        <v>0</v>
      </c>
      <c r="L80" s="110">
        <v>0</v>
      </c>
      <c r="M80" s="110">
        <v>8</v>
      </c>
      <c r="N80" s="110">
        <f t="shared" si="0"/>
        <v>35</v>
      </c>
      <c r="O80" s="116">
        <f t="shared" si="3"/>
        <v>1.0105238844538119E-4</v>
      </c>
    </row>
    <row r="81" spans="1:15" x14ac:dyDescent="0.25">
      <c r="A81" s="107" t="s">
        <v>93</v>
      </c>
      <c r="B81" s="108">
        <v>0</v>
      </c>
      <c r="C81" s="109">
        <v>0</v>
      </c>
      <c r="D81" s="109">
        <v>1</v>
      </c>
      <c r="E81" s="109">
        <v>12</v>
      </c>
      <c r="F81" s="109">
        <v>0</v>
      </c>
      <c r="G81" s="109">
        <v>0</v>
      </c>
      <c r="H81" s="109">
        <v>0</v>
      </c>
      <c r="I81" s="109">
        <v>0</v>
      </c>
      <c r="J81" s="109">
        <v>4</v>
      </c>
      <c r="K81" s="109">
        <v>0</v>
      </c>
      <c r="L81" s="109">
        <v>0</v>
      </c>
      <c r="M81" s="109">
        <v>2</v>
      </c>
      <c r="N81" s="109">
        <f t="shared" si="0"/>
        <v>19</v>
      </c>
      <c r="O81" s="98">
        <f t="shared" si="3"/>
        <v>5.4857010870349786E-5</v>
      </c>
    </row>
    <row r="82" spans="1:15" x14ac:dyDescent="0.25">
      <c r="A82" s="101" t="s">
        <v>129</v>
      </c>
      <c r="B82" s="105">
        <v>0</v>
      </c>
      <c r="C82" s="110">
        <v>0</v>
      </c>
      <c r="D82" s="110">
        <v>0</v>
      </c>
      <c r="E82" s="110">
        <v>0</v>
      </c>
      <c r="F82" s="110">
        <v>0</v>
      </c>
      <c r="G82" s="110">
        <v>0</v>
      </c>
      <c r="H82" s="110">
        <v>0</v>
      </c>
      <c r="I82" s="110">
        <v>2</v>
      </c>
      <c r="J82" s="110">
        <v>0</v>
      </c>
      <c r="K82" s="110">
        <v>0</v>
      </c>
      <c r="L82" s="110">
        <v>0</v>
      </c>
      <c r="M82" s="110">
        <v>0</v>
      </c>
      <c r="N82" s="110">
        <f t="shared" si="0"/>
        <v>2</v>
      </c>
      <c r="O82" s="116">
        <f t="shared" si="3"/>
        <v>5.7744221968789252E-6</v>
      </c>
    </row>
    <row r="83" spans="1:15" x14ac:dyDescent="0.25">
      <c r="A83" s="107" t="s">
        <v>157</v>
      </c>
      <c r="B83" s="108">
        <v>0</v>
      </c>
      <c r="C83" s="109">
        <v>0</v>
      </c>
      <c r="D83" s="109">
        <v>3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f t="shared" si="0"/>
        <v>3</v>
      </c>
      <c r="O83" s="98">
        <f t="shared" si="3"/>
        <v>8.6616332953183865E-6</v>
      </c>
    </row>
    <row r="84" spans="1:15" x14ac:dyDescent="0.25">
      <c r="A84" s="101" t="s">
        <v>130</v>
      </c>
      <c r="B84" s="105">
        <v>0</v>
      </c>
      <c r="C84" s="110">
        <v>0</v>
      </c>
      <c r="D84" s="110">
        <v>4</v>
      </c>
      <c r="E84" s="110">
        <v>0</v>
      </c>
      <c r="F84" s="110">
        <v>0</v>
      </c>
      <c r="G84" s="110">
        <v>0</v>
      </c>
      <c r="H84" s="110">
        <v>0</v>
      </c>
      <c r="I84" s="110">
        <v>0</v>
      </c>
      <c r="J84" s="110">
        <v>0</v>
      </c>
      <c r="K84" s="110">
        <v>0</v>
      </c>
      <c r="L84" s="110">
        <v>0</v>
      </c>
      <c r="M84" s="110">
        <v>0</v>
      </c>
      <c r="N84" s="110">
        <f t="shared" si="0"/>
        <v>4</v>
      </c>
      <c r="O84" s="116">
        <f t="shared" si="3"/>
        <v>1.154884439375785E-5</v>
      </c>
    </row>
    <row r="85" spans="1:15" x14ac:dyDescent="0.25">
      <c r="A85" s="107" t="s">
        <v>115</v>
      </c>
      <c r="B85" s="108">
        <v>0</v>
      </c>
      <c r="C85" s="109">
        <v>0</v>
      </c>
      <c r="D85" s="109">
        <v>0</v>
      </c>
      <c r="E85" s="109">
        <v>0</v>
      </c>
      <c r="F85" s="109">
        <v>0</v>
      </c>
      <c r="G85" s="109">
        <v>5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f t="shared" si="0"/>
        <v>5</v>
      </c>
      <c r="O85" s="98">
        <f t="shared" si="3"/>
        <v>1.4436055492197313E-5</v>
      </c>
    </row>
    <row r="86" spans="1:15" x14ac:dyDescent="0.25">
      <c r="A86" s="101" t="s">
        <v>158</v>
      </c>
      <c r="B86" s="105">
        <v>0</v>
      </c>
      <c r="C86" s="110">
        <v>0</v>
      </c>
      <c r="D86" s="110">
        <v>0</v>
      </c>
      <c r="E86" s="110">
        <v>0</v>
      </c>
      <c r="F86" s="110">
        <v>2</v>
      </c>
      <c r="G86" s="110">
        <v>0</v>
      </c>
      <c r="H86" s="110">
        <v>0</v>
      </c>
      <c r="I86" s="110">
        <v>0</v>
      </c>
      <c r="J86" s="110">
        <v>1</v>
      </c>
      <c r="K86" s="110">
        <v>0</v>
      </c>
      <c r="L86" s="110">
        <v>0</v>
      </c>
      <c r="M86" s="110">
        <v>0</v>
      </c>
      <c r="N86" s="110">
        <f t="shared" si="0"/>
        <v>3</v>
      </c>
      <c r="O86" s="116">
        <f t="shared" si="3"/>
        <v>8.6616332953183865E-6</v>
      </c>
    </row>
    <row r="87" spans="1:15" x14ac:dyDescent="0.25">
      <c r="A87" s="107" t="s">
        <v>94</v>
      </c>
      <c r="B87" s="108">
        <v>0</v>
      </c>
      <c r="C87" s="109">
        <v>0</v>
      </c>
      <c r="D87" s="109">
        <v>63</v>
      </c>
      <c r="E87" s="109">
        <v>34</v>
      </c>
      <c r="F87" s="109">
        <v>0</v>
      </c>
      <c r="G87" s="109">
        <v>0</v>
      </c>
      <c r="H87" s="109">
        <v>6</v>
      </c>
      <c r="I87" s="109">
        <v>0</v>
      </c>
      <c r="J87" s="109">
        <v>59</v>
      </c>
      <c r="K87" s="109">
        <v>0</v>
      </c>
      <c r="L87" s="109">
        <v>0</v>
      </c>
      <c r="M87" s="109">
        <v>0</v>
      </c>
      <c r="N87" s="109">
        <f t="shared" si="0"/>
        <v>162</v>
      </c>
      <c r="O87" s="98">
        <f t="shared" si="3"/>
        <v>4.6772819794719292E-4</v>
      </c>
    </row>
    <row r="88" spans="1:15" x14ac:dyDescent="0.25">
      <c r="A88" s="101" t="s">
        <v>95</v>
      </c>
      <c r="B88" s="105">
        <v>7</v>
      </c>
      <c r="C88" s="110">
        <v>0</v>
      </c>
      <c r="D88" s="110">
        <v>315</v>
      </c>
      <c r="E88" s="110">
        <v>166</v>
      </c>
      <c r="F88" s="110">
        <v>0</v>
      </c>
      <c r="G88" s="110">
        <v>12</v>
      </c>
      <c r="H88" s="110">
        <v>16</v>
      </c>
      <c r="I88" s="110">
        <v>31</v>
      </c>
      <c r="J88" s="110">
        <v>48</v>
      </c>
      <c r="K88" s="110">
        <v>0</v>
      </c>
      <c r="L88" s="110">
        <v>0</v>
      </c>
      <c r="M88" s="110">
        <v>321</v>
      </c>
      <c r="N88" s="110">
        <f t="shared" si="0"/>
        <v>916</v>
      </c>
      <c r="O88" s="116">
        <f t="shared" si="3"/>
        <v>2.6446853661705474E-3</v>
      </c>
    </row>
    <row r="89" spans="1:15" x14ac:dyDescent="0.25">
      <c r="A89" s="107" t="s">
        <v>43</v>
      </c>
      <c r="B89" s="108">
        <v>0</v>
      </c>
      <c r="C89" s="109">
        <v>0</v>
      </c>
      <c r="D89" s="109">
        <v>4</v>
      </c>
      <c r="E89" s="109">
        <v>12</v>
      </c>
      <c r="F89" s="109">
        <v>0</v>
      </c>
      <c r="G89" s="109">
        <v>0</v>
      </c>
      <c r="H89" s="109">
        <v>2</v>
      </c>
      <c r="I89" s="109">
        <v>0</v>
      </c>
      <c r="J89" s="109">
        <v>0</v>
      </c>
      <c r="K89" s="109">
        <v>0</v>
      </c>
      <c r="L89" s="109">
        <v>0</v>
      </c>
      <c r="M89" s="109">
        <v>1</v>
      </c>
      <c r="N89" s="109">
        <f t="shared" si="0"/>
        <v>19</v>
      </c>
      <c r="O89" s="98">
        <f t="shared" si="3"/>
        <v>5.4857010870349786E-5</v>
      </c>
    </row>
    <row r="90" spans="1:15" x14ac:dyDescent="0.25">
      <c r="A90" s="101" t="s">
        <v>131</v>
      </c>
      <c r="B90" s="105">
        <v>0</v>
      </c>
      <c r="C90" s="110">
        <v>0</v>
      </c>
      <c r="D90" s="110">
        <v>2</v>
      </c>
      <c r="E90" s="110">
        <v>0</v>
      </c>
      <c r="F90" s="110">
        <v>0</v>
      </c>
      <c r="G90" s="110">
        <v>0</v>
      </c>
      <c r="H90" s="110">
        <v>1</v>
      </c>
      <c r="I90" s="110">
        <v>0</v>
      </c>
      <c r="J90" s="110">
        <v>0</v>
      </c>
      <c r="K90" s="110">
        <v>0</v>
      </c>
      <c r="L90" s="110">
        <v>0</v>
      </c>
      <c r="M90" s="110">
        <v>0</v>
      </c>
      <c r="N90" s="110">
        <f t="shared" si="0"/>
        <v>3</v>
      </c>
      <c r="O90" s="116">
        <f t="shared" si="3"/>
        <v>8.6616332953183865E-6</v>
      </c>
    </row>
    <row r="91" spans="1:15" x14ac:dyDescent="0.25">
      <c r="A91" s="107" t="s">
        <v>159</v>
      </c>
      <c r="B91" s="108">
        <v>0</v>
      </c>
      <c r="C91" s="109">
        <v>0</v>
      </c>
      <c r="D91" s="109">
        <v>0</v>
      </c>
      <c r="E91" s="109">
        <v>3</v>
      </c>
      <c r="F91" s="109">
        <v>0</v>
      </c>
      <c r="G91" s="109">
        <v>1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1</v>
      </c>
      <c r="N91" s="109">
        <f t="shared" si="0"/>
        <v>5</v>
      </c>
      <c r="O91" s="98">
        <f t="shared" si="3"/>
        <v>1.4436055492197313E-5</v>
      </c>
    </row>
    <row r="92" spans="1:15" x14ac:dyDescent="0.25">
      <c r="A92" s="101" t="s">
        <v>160</v>
      </c>
      <c r="B92" s="105">
        <v>0</v>
      </c>
      <c r="C92" s="110">
        <v>0</v>
      </c>
      <c r="D92" s="110">
        <v>0</v>
      </c>
      <c r="E92" s="110">
        <v>0</v>
      </c>
      <c r="F92" s="110">
        <v>0</v>
      </c>
      <c r="G92" s="110">
        <v>0</v>
      </c>
      <c r="H92" s="110">
        <v>1</v>
      </c>
      <c r="I92" s="110">
        <v>0</v>
      </c>
      <c r="J92" s="110">
        <v>0</v>
      </c>
      <c r="K92" s="110">
        <v>0</v>
      </c>
      <c r="L92" s="110">
        <v>0</v>
      </c>
      <c r="M92" s="110">
        <v>0</v>
      </c>
      <c r="N92" s="110">
        <f t="shared" si="0"/>
        <v>1</v>
      </c>
      <c r="O92" s="116">
        <f t="shared" si="3"/>
        <v>2.8872110984394626E-6</v>
      </c>
    </row>
    <row r="93" spans="1:15" x14ac:dyDescent="0.25">
      <c r="A93" s="107" t="s">
        <v>96</v>
      </c>
      <c r="B93" s="108">
        <v>1</v>
      </c>
      <c r="C93" s="109">
        <v>0</v>
      </c>
      <c r="D93" s="109">
        <v>8</v>
      </c>
      <c r="E93" s="109">
        <v>12</v>
      </c>
      <c r="F93" s="109">
        <v>0</v>
      </c>
      <c r="G93" s="109">
        <v>4</v>
      </c>
      <c r="H93" s="109">
        <v>0</v>
      </c>
      <c r="I93" s="109">
        <v>0</v>
      </c>
      <c r="J93" s="109">
        <v>4</v>
      </c>
      <c r="K93" s="109">
        <v>0</v>
      </c>
      <c r="L93" s="109">
        <v>0</v>
      </c>
      <c r="M93" s="109">
        <v>2</v>
      </c>
      <c r="N93" s="109">
        <f t="shared" si="0"/>
        <v>31</v>
      </c>
      <c r="O93" s="98">
        <f t="shared" si="3"/>
        <v>8.9503544051623333E-5</v>
      </c>
    </row>
    <row r="94" spans="1:15" x14ac:dyDescent="0.25">
      <c r="A94" s="101" t="s">
        <v>144</v>
      </c>
      <c r="B94" s="105">
        <v>0</v>
      </c>
      <c r="C94" s="110">
        <v>0</v>
      </c>
      <c r="D94" s="110">
        <v>0</v>
      </c>
      <c r="E94" s="110">
        <v>0</v>
      </c>
      <c r="F94" s="110">
        <v>0</v>
      </c>
      <c r="G94" s="110">
        <v>0</v>
      </c>
      <c r="H94" s="110">
        <v>2</v>
      </c>
      <c r="I94" s="110">
        <v>0</v>
      </c>
      <c r="J94" s="110">
        <v>0</v>
      </c>
      <c r="K94" s="110">
        <v>0</v>
      </c>
      <c r="L94" s="110">
        <v>0</v>
      </c>
      <c r="M94" s="110">
        <v>0</v>
      </c>
      <c r="N94" s="110">
        <f t="shared" si="0"/>
        <v>2</v>
      </c>
      <c r="O94" s="116">
        <f t="shared" si="3"/>
        <v>5.7744221968789252E-6</v>
      </c>
    </row>
    <row r="95" spans="1:15" x14ac:dyDescent="0.25">
      <c r="A95" s="107" t="s">
        <v>97</v>
      </c>
      <c r="B95" s="108">
        <v>0</v>
      </c>
      <c r="C95" s="109">
        <v>0</v>
      </c>
      <c r="D95" s="109">
        <v>2</v>
      </c>
      <c r="E95" s="109">
        <v>10</v>
      </c>
      <c r="F95" s="109">
        <v>0</v>
      </c>
      <c r="G95" s="109">
        <v>0</v>
      </c>
      <c r="H95" s="109">
        <v>1</v>
      </c>
      <c r="I95" s="109">
        <v>0</v>
      </c>
      <c r="J95" s="109">
        <v>1</v>
      </c>
      <c r="K95" s="109">
        <v>0</v>
      </c>
      <c r="L95" s="109">
        <v>0</v>
      </c>
      <c r="M95" s="109">
        <v>11</v>
      </c>
      <c r="N95" s="109">
        <f t="shared" si="0"/>
        <v>25</v>
      </c>
      <c r="O95" s="98">
        <f t="shared" si="3"/>
        <v>7.2180277460986563E-5</v>
      </c>
    </row>
    <row r="96" spans="1:15" x14ac:dyDescent="0.25">
      <c r="A96" s="101" t="s">
        <v>44</v>
      </c>
      <c r="B96" s="105">
        <v>824</v>
      </c>
      <c r="C96" s="110">
        <v>65</v>
      </c>
      <c r="D96" s="110">
        <v>1042</v>
      </c>
      <c r="E96" s="110">
        <v>536</v>
      </c>
      <c r="F96" s="110">
        <v>76</v>
      </c>
      <c r="G96" s="110">
        <v>797</v>
      </c>
      <c r="H96" s="110">
        <v>328</v>
      </c>
      <c r="I96" s="110">
        <v>342</v>
      </c>
      <c r="J96" s="110">
        <v>467</v>
      </c>
      <c r="K96" s="110">
        <v>22</v>
      </c>
      <c r="L96" s="110">
        <v>9</v>
      </c>
      <c r="M96" s="110">
        <v>1424</v>
      </c>
      <c r="N96" s="110">
        <f t="shared" si="0"/>
        <v>5932</v>
      </c>
      <c r="O96" s="116">
        <f t="shared" si="3"/>
        <v>1.7126936235942893E-2</v>
      </c>
    </row>
    <row r="97" spans="1:15" x14ac:dyDescent="0.25">
      <c r="A97" s="135" t="s">
        <v>166</v>
      </c>
      <c r="B97" s="108">
        <v>0</v>
      </c>
      <c r="C97" s="109">
        <v>0</v>
      </c>
      <c r="D97" s="109">
        <v>2</v>
      </c>
      <c r="E97" s="109">
        <v>0</v>
      </c>
      <c r="F97" s="109">
        <v>0</v>
      </c>
      <c r="G97" s="109">
        <v>0</v>
      </c>
      <c r="H97" s="109">
        <v>1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f t="shared" si="0"/>
        <v>3</v>
      </c>
      <c r="O97" s="98">
        <f t="shared" si="3"/>
        <v>8.6616332953183865E-6</v>
      </c>
    </row>
    <row r="98" spans="1:15" x14ac:dyDescent="0.25">
      <c r="A98" s="101" t="s">
        <v>103</v>
      </c>
      <c r="B98" s="105">
        <v>2</v>
      </c>
      <c r="C98" s="110">
        <v>0</v>
      </c>
      <c r="D98" s="110">
        <v>0</v>
      </c>
      <c r="E98" s="110">
        <v>0</v>
      </c>
      <c r="F98" s="110">
        <v>0</v>
      </c>
      <c r="G98" s="110">
        <v>6</v>
      </c>
      <c r="H98" s="110">
        <v>0</v>
      </c>
      <c r="I98" s="110">
        <v>2</v>
      </c>
      <c r="J98" s="110">
        <v>0</v>
      </c>
      <c r="K98" s="110">
        <v>0</v>
      </c>
      <c r="L98" s="110">
        <v>0</v>
      </c>
      <c r="M98" s="110">
        <v>1</v>
      </c>
      <c r="N98" s="110">
        <f t="shared" si="0"/>
        <v>11</v>
      </c>
      <c r="O98" s="116">
        <f t="shared" si="3"/>
        <v>3.1759322082834089E-5</v>
      </c>
    </row>
    <row r="99" spans="1:15" x14ac:dyDescent="0.25">
      <c r="A99" s="107" t="s">
        <v>116</v>
      </c>
      <c r="B99" s="108">
        <v>2</v>
      </c>
      <c r="C99" s="109">
        <v>0</v>
      </c>
      <c r="D99" s="109">
        <v>0</v>
      </c>
      <c r="E99" s="109">
        <v>0</v>
      </c>
      <c r="F99" s="109">
        <v>0</v>
      </c>
      <c r="G99" s="109">
        <v>0</v>
      </c>
      <c r="H99" s="109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f t="shared" si="0"/>
        <v>2</v>
      </c>
      <c r="O99" s="98">
        <f t="shared" si="3"/>
        <v>5.7744221968789252E-6</v>
      </c>
    </row>
    <row r="100" spans="1:15" x14ac:dyDescent="0.25">
      <c r="A100" s="101" t="s">
        <v>49</v>
      </c>
      <c r="B100" s="105">
        <v>64</v>
      </c>
      <c r="C100" s="110">
        <v>9</v>
      </c>
      <c r="D100" s="110">
        <v>245</v>
      </c>
      <c r="E100" s="110">
        <v>312</v>
      </c>
      <c r="F100" s="110">
        <v>58</v>
      </c>
      <c r="G100" s="110">
        <v>308</v>
      </c>
      <c r="H100" s="110">
        <v>358</v>
      </c>
      <c r="I100" s="110">
        <v>60</v>
      </c>
      <c r="J100" s="110">
        <v>102</v>
      </c>
      <c r="K100" s="110">
        <v>10</v>
      </c>
      <c r="L100" s="110">
        <v>1</v>
      </c>
      <c r="M100" s="110">
        <v>330</v>
      </c>
      <c r="N100" s="110">
        <f t="shared" si="0"/>
        <v>1857</v>
      </c>
      <c r="O100" s="116">
        <f t="shared" si="3"/>
        <v>5.3615510098020819E-3</v>
      </c>
    </row>
    <row r="101" spans="1:15" x14ac:dyDescent="0.25">
      <c r="A101" s="107" t="s">
        <v>101</v>
      </c>
      <c r="B101" s="108">
        <v>0</v>
      </c>
      <c r="C101" s="109">
        <v>0</v>
      </c>
      <c r="D101" s="109">
        <v>3</v>
      </c>
      <c r="E101" s="109">
        <v>0</v>
      </c>
      <c r="F101" s="109">
        <v>0</v>
      </c>
      <c r="G101" s="109">
        <v>0</v>
      </c>
      <c r="H101" s="109">
        <v>3</v>
      </c>
      <c r="I101" s="109">
        <v>0</v>
      </c>
      <c r="J101" s="109">
        <v>0</v>
      </c>
      <c r="K101" s="109">
        <v>0</v>
      </c>
      <c r="L101" s="109">
        <v>0</v>
      </c>
      <c r="M101" s="109">
        <v>2</v>
      </c>
      <c r="N101" s="109">
        <f t="shared" si="0"/>
        <v>8</v>
      </c>
      <c r="O101" s="98">
        <f t="shared" si="3"/>
        <v>2.3097688787515701E-5</v>
      </c>
    </row>
    <row r="102" spans="1:15" x14ac:dyDescent="0.25">
      <c r="A102" s="101" t="s">
        <v>145</v>
      </c>
      <c r="B102" s="105">
        <v>0</v>
      </c>
      <c r="C102" s="110">
        <v>0</v>
      </c>
      <c r="D102" s="110">
        <v>5</v>
      </c>
      <c r="E102" s="110">
        <v>0</v>
      </c>
      <c r="F102" s="110">
        <v>0</v>
      </c>
      <c r="G102" s="110">
        <v>0</v>
      </c>
      <c r="H102" s="110">
        <v>0</v>
      </c>
      <c r="I102" s="110">
        <v>0</v>
      </c>
      <c r="J102" s="110">
        <v>0</v>
      </c>
      <c r="K102" s="110">
        <v>0</v>
      </c>
      <c r="L102" s="110">
        <v>0</v>
      </c>
      <c r="M102" s="110">
        <v>1</v>
      </c>
      <c r="N102" s="110">
        <f t="shared" si="0"/>
        <v>6</v>
      </c>
      <c r="O102" s="111">
        <f t="shared" si="3"/>
        <v>1.7323266590636773E-5</v>
      </c>
    </row>
    <row r="103" spans="1:15" x14ac:dyDescent="0.25">
      <c r="A103" s="107" t="s">
        <v>102</v>
      </c>
      <c r="B103" s="108">
        <v>0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09">
        <v>2</v>
      </c>
      <c r="I103" s="109">
        <v>0</v>
      </c>
      <c r="J103" s="109">
        <v>1</v>
      </c>
      <c r="K103" s="109">
        <v>0</v>
      </c>
      <c r="L103" s="109">
        <v>0</v>
      </c>
      <c r="M103" s="109">
        <v>4</v>
      </c>
      <c r="N103" s="109">
        <f t="shared" si="0"/>
        <v>7</v>
      </c>
      <c r="O103" s="98">
        <f t="shared" si="3"/>
        <v>2.0210477689076237E-5</v>
      </c>
    </row>
    <row r="104" spans="1:15" ht="15.75" thickBot="1" x14ac:dyDescent="0.3">
      <c r="A104" s="136" t="s">
        <v>132</v>
      </c>
      <c r="B104" s="137">
        <v>0</v>
      </c>
      <c r="C104" s="138">
        <v>0</v>
      </c>
      <c r="D104" s="138">
        <v>0</v>
      </c>
      <c r="E104" s="138">
        <v>5</v>
      </c>
      <c r="F104" s="138">
        <v>0</v>
      </c>
      <c r="G104" s="138">
        <v>0</v>
      </c>
      <c r="H104" s="138">
        <v>0</v>
      </c>
      <c r="I104" s="138">
        <v>0</v>
      </c>
      <c r="J104" s="138">
        <v>0</v>
      </c>
      <c r="K104" s="138">
        <v>0</v>
      </c>
      <c r="L104" s="138">
        <v>0</v>
      </c>
      <c r="M104" s="138">
        <v>0</v>
      </c>
      <c r="N104" s="138">
        <f t="shared" si="0"/>
        <v>5</v>
      </c>
      <c r="O104" s="139">
        <f t="shared" si="3"/>
        <v>1.4436055492197313E-5</v>
      </c>
    </row>
    <row r="105" spans="1:15" ht="11.1" customHeight="1" thickTop="1" x14ac:dyDescent="0.25">
      <c r="A105" s="101"/>
      <c r="B105" s="110"/>
      <c r="C105" s="110"/>
      <c r="D105" s="110"/>
      <c r="E105" s="110"/>
      <c r="F105" s="105"/>
      <c r="G105" s="110"/>
      <c r="H105" s="110"/>
      <c r="I105" s="110"/>
      <c r="J105" s="110"/>
      <c r="K105" s="110"/>
      <c r="L105" s="110"/>
      <c r="M105" s="110"/>
      <c r="N105" s="110"/>
      <c r="O105" s="111"/>
    </row>
    <row r="106" spans="1:15" ht="17.100000000000001" customHeight="1" thickBot="1" x14ac:dyDescent="0.3">
      <c r="A106" s="45" t="s">
        <v>0</v>
      </c>
      <c r="B106" s="43">
        <f t="shared" ref="B106:M106" si="4">SUM(B8:B105)</f>
        <v>32467</v>
      </c>
      <c r="C106" s="43">
        <f t="shared" si="4"/>
        <v>10190</v>
      </c>
      <c r="D106" s="43">
        <f t="shared" si="4"/>
        <v>10853</v>
      </c>
      <c r="E106" s="43">
        <f t="shared" si="4"/>
        <v>38239</v>
      </c>
      <c r="F106" s="43">
        <f t="shared" si="4"/>
        <v>14946</v>
      </c>
      <c r="G106" s="43">
        <f t="shared" si="4"/>
        <v>140705</v>
      </c>
      <c r="H106" s="43">
        <f t="shared" si="4"/>
        <v>24334</v>
      </c>
      <c r="I106" s="43">
        <f t="shared" si="4"/>
        <v>31602</v>
      </c>
      <c r="J106" s="43">
        <f t="shared" si="4"/>
        <v>4973</v>
      </c>
      <c r="K106" s="43">
        <f t="shared" si="4"/>
        <v>5741</v>
      </c>
      <c r="L106" s="43">
        <f t="shared" si="4"/>
        <v>4512</v>
      </c>
      <c r="M106" s="43">
        <f t="shared" si="4"/>
        <v>27793</v>
      </c>
      <c r="N106" s="43">
        <f t="shared" ref="N106" si="5">SUM(B106:M106)</f>
        <v>346355</v>
      </c>
      <c r="O106" s="52">
        <f>(N106/N$106)</f>
        <v>1</v>
      </c>
    </row>
    <row r="108" spans="1:15" ht="16.5" customHeight="1" thickBot="1" x14ac:dyDescent="0.3">
      <c r="A108" s="45" t="s">
        <v>13</v>
      </c>
      <c r="B108" s="52">
        <f>(B106/$N106)</f>
        <v>9.3739082733034024E-2</v>
      </c>
      <c r="C108" s="52">
        <f t="shared" ref="C108:N108" si="6">(C106/$N106)</f>
        <v>2.9420681093098124E-2</v>
      </c>
      <c r="D108" s="52">
        <f t="shared" si="6"/>
        <v>3.1334902051363488E-2</v>
      </c>
      <c r="E108" s="52">
        <f t="shared" si="6"/>
        <v>0.1104040651932266</v>
      </c>
      <c r="F108" s="52">
        <f t="shared" si="6"/>
        <v>4.3152257077276206E-2</v>
      </c>
      <c r="G108" s="52">
        <f t="shared" si="6"/>
        <v>0.40624503760592456</v>
      </c>
      <c r="H108" s="52">
        <f t="shared" si="6"/>
        <v>7.0257394869425879E-2</v>
      </c>
      <c r="I108" s="52">
        <f t="shared" si="6"/>
        <v>9.1241645132883895E-2</v>
      </c>
      <c r="J108" s="52">
        <f t="shared" si="6"/>
        <v>1.4358100792539446E-2</v>
      </c>
      <c r="K108" s="52">
        <f t="shared" si="6"/>
        <v>1.6575478916140952E-2</v>
      </c>
      <c r="L108" s="52">
        <f t="shared" si="6"/>
        <v>1.3027096476158854E-2</v>
      </c>
      <c r="M108" s="52">
        <f t="shared" si="6"/>
        <v>8.0244258058927972E-2</v>
      </c>
      <c r="N108" s="52">
        <f t="shared" si="6"/>
        <v>1</v>
      </c>
    </row>
  </sheetData>
  <mergeCells count="5">
    <mergeCell ref="A2:O2"/>
    <mergeCell ref="A1:O1"/>
    <mergeCell ref="A3:O3"/>
    <mergeCell ref="A4:O4"/>
    <mergeCell ref="A5:O5"/>
  </mergeCells>
  <printOptions horizontalCentered="1"/>
  <pageMargins left="0" right="0" top="0.25" bottom="0.25" header="0.3" footer="0.3"/>
  <pageSetup scale="85" orientation="landscape" r:id="rId1"/>
  <rowBreaks count="2" manualBreakCount="2">
    <brk id="44" max="16383" man="1"/>
    <brk id="7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5" x14ac:dyDescent="0.25"/>
  <cols>
    <col min="1" max="1" width="15.42578125" style="10" customWidth="1"/>
    <col min="2" max="2" width="12.85546875" style="18" bestFit="1" customWidth="1"/>
    <col min="3" max="3" width="8.85546875" style="18" bestFit="1" customWidth="1"/>
    <col min="4" max="4" width="10.85546875" style="18" bestFit="1" customWidth="1"/>
    <col min="5" max="5" width="7.85546875" style="18" bestFit="1" customWidth="1"/>
    <col min="6" max="6" width="14.42578125" style="18" bestFit="1" customWidth="1"/>
    <col min="7" max="7" width="7.5703125" style="18" bestFit="1" customWidth="1"/>
    <col min="8" max="8" width="11.140625" style="18" bestFit="1" customWidth="1"/>
    <col min="9" max="9" width="11.5703125" style="18" bestFit="1" customWidth="1"/>
    <col min="10" max="10" width="10.42578125" style="18" bestFit="1" customWidth="1"/>
    <col min="11" max="12" width="11.140625" style="18" bestFit="1" customWidth="1"/>
    <col min="13" max="13" width="9.42578125" style="22" customWidth="1"/>
    <col min="14" max="14" width="10" style="40" customWidth="1"/>
    <col min="15" max="15" width="57" style="38"/>
  </cols>
  <sheetData>
    <row r="1" spans="1:15" ht="18.75" x14ac:dyDescent="0.3">
      <c r="A1" s="142" t="s">
        <v>46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5" ht="18.75" x14ac:dyDescent="0.3">
      <c r="A2" s="142" t="s">
        <v>47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5" ht="18.75" x14ac:dyDescent="0.3">
      <c r="A3" s="142" t="s">
        <v>72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5" ht="18.75" x14ac:dyDescent="0.3">
      <c r="A4" s="142" t="s">
        <v>71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5" s="38" customFormat="1" ht="12.75" customHeight="1" x14ac:dyDescent="0.25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40"/>
    </row>
    <row r="6" spans="1:15" s="38" customFormat="1" ht="15.75" thickBot="1" x14ac:dyDescent="0.3">
      <c r="A6" s="46" t="s">
        <v>15</v>
      </c>
      <c r="B6" s="53" t="s">
        <v>37</v>
      </c>
      <c r="C6" s="15" t="s">
        <v>39</v>
      </c>
      <c r="D6" s="15" t="s">
        <v>38</v>
      </c>
      <c r="E6" s="15" t="s">
        <v>41</v>
      </c>
      <c r="F6" s="54" t="s">
        <v>50</v>
      </c>
      <c r="G6" s="15" t="s">
        <v>40</v>
      </c>
      <c r="H6" s="15" t="s">
        <v>42</v>
      </c>
      <c r="I6" s="15" t="s">
        <v>43</v>
      </c>
      <c r="J6" s="15" t="s">
        <v>44</v>
      </c>
      <c r="K6" s="15" t="s">
        <v>49</v>
      </c>
      <c r="L6" s="23" t="s">
        <v>45</v>
      </c>
      <c r="M6" s="23" t="s">
        <v>0</v>
      </c>
      <c r="N6" s="39" t="s">
        <v>13</v>
      </c>
    </row>
    <row r="7" spans="1:15" ht="6" customHeight="1" x14ac:dyDescent="0.25">
      <c r="A7" s="3"/>
      <c r="B7" s="7"/>
      <c r="C7" s="7"/>
      <c r="D7" s="7"/>
      <c r="E7" s="7"/>
      <c r="F7" s="7"/>
      <c r="G7" s="7"/>
      <c r="I7" s="7"/>
      <c r="J7" s="7"/>
      <c r="K7" s="7"/>
      <c r="L7" s="7"/>
      <c r="M7" s="7"/>
      <c r="N7" s="7"/>
      <c r="O7"/>
    </row>
    <row r="8" spans="1:15" x14ac:dyDescent="0.25">
      <c r="A8" s="62"/>
      <c r="B8" s="63"/>
      <c r="C8" s="64"/>
      <c r="D8" s="63"/>
      <c r="E8" s="63"/>
      <c r="F8" s="63"/>
      <c r="G8" s="63"/>
      <c r="H8" s="63"/>
      <c r="I8" s="63"/>
      <c r="J8" s="63"/>
      <c r="K8" s="63"/>
      <c r="L8" s="63"/>
      <c r="M8" s="41">
        <f>SUM(B8:L8)</f>
        <v>0</v>
      </c>
      <c r="N8" s="48" t="e">
        <f t="shared" ref="N8:N21" si="0">(M8/M$51)</f>
        <v>#DIV/0!</v>
      </c>
    </row>
    <row r="9" spans="1:15" x14ac:dyDescent="0.25">
      <c r="A9" s="61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22">
        <f t="shared" ref="M9:M51" si="1">SUM(B9:L9)</f>
        <v>0</v>
      </c>
      <c r="N9" s="50" t="e">
        <f t="shared" si="0"/>
        <v>#DIV/0!</v>
      </c>
    </row>
    <row r="10" spans="1:15" x14ac:dyDescent="0.25">
      <c r="A10" s="62"/>
      <c r="B10" s="63"/>
      <c r="C10" s="64"/>
      <c r="D10" s="63"/>
      <c r="E10" s="63"/>
      <c r="F10" s="63"/>
      <c r="G10" s="64"/>
      <c r="H10" s="63"/>
      <c r="I10" s="63"/>
      <c r="J10" s="63"/>
      <c r="K10" s="63"/>
      <c r="L10" s="63"/>
      <c r="M10" s="41">
        <f t="shared" si="1"/>
        <v>0</v>
      </c>
      <c r="N10" s="48" t="e">
        <f t="shared" si="0"/>
        <v>#DIV/0!</v>
      </c>
    </row>
    <row r="11" spans="1:15" x14ac:dyDescent="0.25">
      <c r="A11" s="61"/>
      <c r="B11" s="65"/>
      <c r="C11" s="66"/>
      <c r="D11" s="65"/>
      <c r="E11" s="65"/>
      <c r="F11" s="65"/>
      <c r="G11" s="66"/>
      <c r="H11" s="65"/>
      <c r="I11" s="65"/>
      <c r="J11" s="65"/>
      <c r="K11" s="66"/>
      <c r="L11" s="66"/>
      <c r="M11" s="22">
        <f t="shared" si="1"/>
        <v>0</v>
      </c>
      <c r="N11" s="50" t="e">
        <f t="shared" si="0"/>
        <v>#DIV/0!</v>
      </c>
    </row>
    <row r="12" spans="1:15" x14ac:dyDescent="0.25">
      <c r="A12" s="62"/>
      <c r="B12" s="63"/>
      <c r="C12" s="63"/>
      <c r="D12" s="63"/>
      <c r="E12" s="64"/>
      <c r="F12" s="63"/>
      <c r="G12" s="63"/>
      <c r="H12" s="63"/>
      <c r="I12" s="63"/>
      <c r="J12" s="63"/>
      <c r="K12" s="63"/>
      <c r="L12" s="63"/>
      <c r="M12" s="41">
        <f t="shared" si="1"/>
        <v>0</v>
      </c>
      <c r="N12" s="48" t="e">
        <f t="shared" si="0"/>
        <v>#DIV/0!</v>
      </c>
    </row>
    <row r="13" spans="1:15" x14ac:dyDescent="0.25">
      <c r="A13" s="61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22">
        <f t="shared" si="1"/>
        <v>0</v>
      </c>
      <c r="N13" s="50" t="e">
        <f t="shared" si="0"/>
        <v>#DIV/0!</v>
      </c>
    </row>
    <row r="14" spans="1:15" x14ac:dyDescent="0.25">
      <c r="A14" s="62"/>
      <c r="B14" s="63"/>
      <c r="C14" s="64"/>
      <c r="D14" s="63"/>
      <c r="E14" s="63"/>
      <c r="F14" s="63"/>
      <c r="G14" s="64"/>
      <c r="H14" s="63"/>
      <c r="I14" s="63"/>
      <c r="J14" s="63"/>
      <c r="K14" s="63"/>
      <c r="L14" s="63"/>
      <c r="M14" s="41">
        <f t="shared" si="1"/>
        <v>0</v>
      </c>
      <c r="N14" s="48" t="e">
        <f t="shared" si="0"/>
        <v>#DIV/0!</v>
      </c>
    </row>
    <row r="15" spans="1:15" x14ac:dyDescent="0.25">
      <c r="A15" s="61"/>
      <c r="B15" s="65"/>
      <c r="C15" s="66"/>
      <c r="D15" s="65"/>
      <c r="E15" s="65"/>
      <c r="F15" s="65"/>
      <c r="G15" s="66"/>
      <c r="H15" s="65"/>
      <c r="I15" s="65"/>
      <c r="J15" s="65"/>
      <c r="K15" s="66"/>
      <c r="L15" s="66"/>
      <c r="M15" s="22">
        <f t="shared" si="1"/>
        <v>0</v>
      </c>
      <c r="N15" s="50" t="e">
        <f t="shared" si="0"/>
        <v>#DIV/0!</v>
      </c>
    </row>
    <row r="16" spans="1:15" x14ac:dyDescent="0.25">
      <c r="A16" s="62"/>
      <c r="B16" s="64"/>
      <c r="C16" s="64"/>
      <c r="D16" s="63"/>
      <c r="E16" s="64"/>
      <c r="F16" s="64"/>
      <c r="G16" s="64"/>
      <c r="H16" s="63"/>
      <c r="I16" s="64"/>
      <c r="J16" s="64"/>
      <c r="K16" s="64"/>
      <c r="L16" s="64"/>
      <c r="M16" s="41">
        <f t="shared" si="1"/>
        <v>0</v>
      </c>
      <c r="N16" s="48" t="e">
        <f t="shared" si="0"/>
        <v>#DIV/0!</v>
      </c>
    </row>
    <row r="17" spans="1:14" x14ac:dyDescent="0.25">
      <c r="A17" s="61"/>
      <c r="B17" s="65"/>
      <c r="C17" s="66"/>
      <c r="D17" s="65"/>
      <c r="E17" s="65"/>
      <c r="F17" s="65"/>
      <c r="G17" s="65"/>
      <c r="H17" s="65"/>
      <c r="I17" s="65"/>
      <c r="J17" s="65"/>
      <c r="K17" s="65"/>
      <c r="L17" s="66"/>
      <c r="M17" s="22">
        <f t="shared" si="1"/>
        <v>0</v>
      </c>
      <c r="N17" s="50" t="e">
        <f t="shared" si="0"/>
        <v>#DIV/0!</v>
      </c>
    </row>
    <row r="18" spans="1:14" x14ac:dyDescent="0.25">
      <c r="A18" s="62"/>
      <c r="B18" s="63"/>
      <c r="C18" s="64"/>
      <c r="D18" s="63"/>
      <c r="E18" s="63"/>
      <c r="F18" s="63"/>
      <c r="G18" s="64"/>
      <c r="H18" s="63"/>
      <c r="I18" s="63"/>
      <c r="J18" s="64"/>
      <c r="K18" s="63"/>
      <c r="L18" s="64"/>
      <c r="M18" s="41">
        <f t="shared" si="1"/>
        <v>0</v>
      </c>
      <c r="N18" s="48" t="e">
        <f t="shared" si="0"/>
        <v>#DIV/0!</v>
      </c>
    </row>
    <row r="19" spans="1:14" x14ac:dyDescent="0.25">
      <c r="A19" s="61"/>
      <c r="B19" s="65"/>
      <c r="C19" s="66"/>
      <c r="D19" s="65"/>
      <c r="E19" s="65"/>
      <c r="F19" s="65"/>
      <c r="G19" s="65"/>
      <c r="H19" s="65"/>
      <c r="I19" s="65"/>
      <c r="J19" s="65"/>
      <c r="K19" s="65"/>
      <c r="L19" s="65"/>
      <c r="M19" s="22">
        <f t="shared" si="1"/>
        <v>0</v>
      </c>
      <c r="N19" s="50" t="e">
        <f t="shared" si="0"/>
        <v>#DIV/0!</v>
      </c>
    </row>
    <row r="20" spans="1:14" x14ac:dyDescent="0.25">
      <c r="A20" s="62"/>
      <c r="B20" s="63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41">
        <f t="shared" si="1"/>
        <v>0</v>
      </c>
      <c r="N20" s="48" t="e">
        <f t="shared" si="0"/>
        <v>#DIV/0!</v>
      </c>
    </row>
    <row r="21" spans="1:14" x14ac:dyDescent="0.25">
      <c r="A21" s="61"/>
      <c r="B21" s="65"/>
      <c r="C21" s="66"/>
      <c r="D21" s="65"/>
      <c r="E21" s="65"/>
      <c r="F21" s="65"/>
      <c r="G21" s="65"/>
      <c r="H21" s="65"/>
      <c r="I21" s="65"/>
      <c r="J21" s="65"/>
      <c r="K21" s="65"/>
      <c r="L21" s="66"/>
      <c r="M21" s="22">
        <f t="shared" si="1"/>
        <v>0</v>
      </c>
      <c r="N21" s="50" t="e">
        <f t="shared" si="0"/>
        <v>#DIV/0!</v>
      </c>
    </row>
    <row r="22" spans="1:14" x14ac:dyDescent="0.25">
      <c r="A22" s="62"/>
      <c r="B22" s="63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41">
        <f t="shared" si="1"/>
        <v>0</v>
      </c>
      <c r="N22" s="48" t="e">
        <f t="shared" ref="N22:N26" si="2">(M22/M$51)</f>
        <v>#DIV/0!</v>
      </c>
    </row>
    <row r="23" spans="1:14" x14ac:dyDescent="0.25">
      <c r="A23" s="61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22">
        <f t="shared" si="1"/>
        <v>0</v>
      </c>
      <c r="N23" s="50" t="e">
        <f t="shared" si="2"/>
        <v>#DIV/0!</v>
      </c>
    </row>
    <row r="24" spans="1:14" x14ac:dyDescent="0.25">
      <c r="A24" s="62"/>
      <c r="B24" s="63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41">
        <f t="shared" si="1"/>
        <v>0</v>
      </c>
      <c r="N24" s="48" t="e">
        <f t="shared" si="2"/>
        <v>#DIV/0!</v>
      </c>
    </row>
    <row r="25" spans="1:14" x14ac:dyDescent="0.25">
      <c r="A25" s="61"/>
      <c r="B25" s="65"/>
      <c r="C25" s="66"/>
      <c r="D25" s="65"/>
      <c r="E25" s="65"/>
      <c r="F25" s="65"/>
      <c r="G25" s="65"/>
      <c r="H25" s="65"/>
      <c r="I25" s="65"/>
      <c r="J25" s="65"/>
      <c r="K25" s="65"/>
      <c r="L25" s="65"/>
      <c r="M25" s="22">
        <f t="shared" si="1"/>
        <v>0</v>
      </c>
      <c r="N25" s="50" t="e">
        <f t="shared" si="2"/>
        <v>#DIV/0!</v>
      </c>
    </row>
    <row r="26" spans="1:14" x14ac:dyDescent="0.25">
      <c r="A26" s="62"/>
      <c r="B26" s="63"/>
      <c r="C26" s="64"/>
      <c r="D26" s="63"/>
      <c r="E26" s="63"/>
      <c r="F26" s="63"/>
      <c r="G26" s="63"/>
      <c r="H26" s="63"/>
      <c r="I26" s="63"/>
      <c r="J26" s="63"/>
      <c r="K26" s="63"/>
      <c r="L26" s="63"/>
      <c r="M26" s="41">
        <f t="shared" si="1"/>
        <v>0</v>
      </c>
      <c r="N26" s="48" t="e">
        <f t="shared" si="2"/>
        <v>#DIV/0!</v>
      </c>
    </row>
    <row r="27" spans="1:14" x14ac:dyDescent="0.25">
      <c r="A27" s="61"/>
      <c r="B27" s="65"/>
      <c r="C27" s="66"/>
      <c r="D27" s="65"/>
      <c r="E27" s="65"/>
      <c r="F27" s="65"/>
      <c r="G27" s="66"/>
      <c r="H27" s="65"/>
      <c r="I27" s="65"/>
      <c r="J27" s="65"/>
      <c r="K27" s="66"/>
      <c r="L27" s="66"/>
      <c r="M27" s="22">
        <f t="shared" si="1"/>
        <v>0</v>
      </c>
      <c r="N27" s="50" t="e">
        <f t="shared" ref="N27:N48" si="3">(M27/M$51)</f>
        <v>#DIV/0!</v>
      </c>
    </row>
    <row r="28" spans="1:14" x14ac:dyDescent="0.25">
      <c r="A28" s="62"/>
      <c r="B28" s="63"/>
      <c r="C28" s="63"/>
      <c r="D28" s="63"/>
      <c r="E28" s="63"/>
      <c r="F28" s="64"/>
      <c r="G28" s="63"/>
      <c r="H28" s="63"/>
      <c r="I28" s="64"/>
      <c r="J28" s="63"/>
      <c r="K28" s="64"/>
      <c r="L28" s="64"/>
      <c r="M28" s="41">
        <f t="shared" si="1"/>
        <v>0</v>
      </c>
      <c r="N28" s="48" t="e">
        <f t="shared" si="3"/>
        <v>#DIV/0!</v>
      </c>
    </row>
    <row r="29" spans="1:14" x14ac:dyDescent="0.25">
      <c r="A29" s="61"/>
      <c r="B29" s="65"/>
      <c r="C29" s="66"/>
      <c r="D29" s="65"/>
      <c r="E29" s="65"/>
      <c r="F29" s="65"/>
      <c r="G29" s="66"/>
      <c r="H29" s="65"/>
      <c r="I29" s="65"/>
      <c r="J29" s="65"/>
      <c r="K29" s="66"/>
      <c r="L29" s="66"/>
      <c r="M29" s="22">
        <f t="shared" si="1"/>
        <v>0</v>
      </c>
      <c r="N29" s="50" t="e">
        <f t="shared" si="3"/>
        <v>#DIV/0!</v>
      </c>
    </row>
    <row r="30" spans="1:14" x14ac:dyDescent="0.25">
      <c r="A30" s="62"/>
      <c r="B30" s="63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41">
        <f t="shared" si="1"/>
        <v>0</v>
      </c>
      <c r="N30" s="48" t="e">
        <f t="shared" si="3"/>
        <v>#DIV/0!</v>
      </c>
    </row>
    <row r="31" spans="1:14" x14ac:dyDescent="0.25">
      <c r="A31" s="61"/>
      <c r="B31" s="65"/>
      <c r="C31" s="65"/>
      <c r="D31" s="65"/>
      <c r="E31" s="65"/>
      <c r="F31" s="65"/>
      <c r="G31" s="66"/>
      <c r="H31" s="65"/>
      <c r="I31" s="65"/>
      <c r="J31" s="65"/>
      <c r="K31" s="65"/>
      <c r="L31" s="65"/>
      <c r="M31" s="22">
        <f t="shared" si="1"/>
        <v>0</v>
      </c>
      <c r="N31" s="50" t="e">
        <f t="shared" si="3"/>
        <v>#DIV/0!</v>
      </c>
    </row>
    <row r="32" spans="1:14" x14ac:dyDescent="0.25">
      <c r="A32" s="62"/>
      <c r="B32" s="64"/>
      <c r="C32" s="64"/>
      <c r="D32" s="64"/>
      <c r="E32" s="64"/>
      <c r="F32" s="64"/>
      <c r="G32" s="64"/>
      <c r="H32" s="64"/>
      <c r="I32" s="63"/>
      <c r="J32" s="64"/>
      <c r="K32" s="64"/>
      <c r="L32" s="64"/>
      <c r="M32" s="41">
        <f t="shared" si="1"/>
        <v>0</v>
      </c>
      <c r="N32" s="48" t="e">
        <f t="shared" si="3"/>
        <v>#DIV/0!</v>
      </c>
    </row>
    <row r="33" spans="1:14" x14ac:dyDescent="0.25">
      <c r="A33" s="61"/>
      <c r="B33" s="65"/>
      <c r="C33" s="66"/>
      <c r="D33" s="65"/>
      <c r="E33" s="65"/>
      <c r="F33" s="65"/>
      <c r="G33" s="66"/>
      <c r="H33" s="65"/>
      <c r="I33" s="65"/>
      <c r="J33" s="65"/>
      <c r="K33" s="65"/>
      <c r="L33" s="65"/>
      <c r="M33" s="22">
        <f t="shared" si="1"/>
        <v>0</v>
      </c>
      <c r="N33" s="50" t="e">
        <f t="shared" si="3"/>
        <v>#DIV/0!</v>
      </c>
    </row>
    <row r="34" spans="1:14" x14ac:dyDescent="0.25">
      <c r="A34" s="62"/>
      <c r="B34" s="63"/>
      <c r="C34" s="64"/>
      <c r="D34" s="63"/>
      <c r="E34" s="63"/>
      <c r="F34" s="63"/>
      <c r="G34" s="63"/>
      <c r="H34" s="63"/>
      <c r="I34" s="63"/>
      <c r="J34" s="63"/>
      <c r="K34" s="63"/>
      <c r="L34" s="63"/>
      <c r="M34" s="41">
        <f t="shared" si="1"/>
        <v>0</v>
      </c>
      <c r="N34" s="48" t="e">
        <f t="shared" si="3"/>
        <v>#DIV/0!</v>
      </c>
    </row>
    <row r="35" spans="1:14" x14ac:dyDescent="0.25">
      <c r="A35" s="61"/>
      <c r="B35" s="65"/>
      <c r="C35" s="66"/>
      <c r="D35" s="66"/>
      <c r="E35" s="65"/>
      <c r="F35" s="66"/>
      <c r="G35" s="66"/>
      <c r="H35" s="65"/>
      <c r="I35" s="65"/>
      <c r="J35" s="66"/>
      <c r="K35" s="66"/>
      <c r="L35" s="66"/>
      <c r="M35" s="22">
        <f t="shared" si="1"/>
        <v>0</v>
      </c>
      <c r="N35" s="50" t="e">
        <f t="shared" si="3"/>
        <v>#DIV/0!</v>
      </c>
    </row>
    <row r="36" spans="1:14" x14ac:dyDescent="0.25">
      <c r="A36" s="62"/>
      <c r="B36" s="63"/>
      <c r="C36" s="64"/>
      <c r="D36" s="63"/>
      <c r="E36" s="63"/>
      <c r="F36" s="63"/>
      <c r="G36" s="64"/>
      <c r="H36" s="64"/>
      <c r="I36" s="63"/>
      <c r="J36" s="63"/>
      <c r="K36" s="64"/>
      <c r="L36" s="63"/>
      <c r="M36" s="41">
        <f t="shared" si="1"/>
        <v>0</v>
      </c>
      <c r="N36" s="48" t="e">
        <f t="shared" si="3"/>
        <v>#DIV/0!</v>
      </c>
    </row>
    <row r="37" spans="1:14" x14ac:dyDescent="0.25">
      <c r="A37" s="61"/>
      <c r="B37" s="66"/>
      <c r="C37" s="66"/>
      <c r="D37" s="66"/>
      <c r="E37" s="65"/>
      <c r="F37" s="65"/>
      <c r="G37" s="66"/>
      <c r="H37" s="66"/>
      <c r="I37" s="65"/>
      <c r="J37" s="66"/>
      <c r="K37" s="66"/>
      <c r="L37" s="66"/>
      <c r="M37" s="22">
        <f t="shared" si="1"/>
        <v>0</v>
      </c>
      <c r="N37" s="50" t="e">
        <f t="shared" si="3"/>
        <v>#DIV/0!</v>
      </c>
    </row>
    <row r="38" spans="1:14" x14ac:dyDescent="0.25">
      <c r="A38" s="62"/>
      <c r="B38" s="63"/>
      <c r="C38" s="64"/>
      <c r="D38" s="63"/>
      <c r="E38" s="63"/>
      <c r="F38" s="63"/>
      <c r="G38" s="63"/>
      <c r="H38" s="63"/>
      <c r="I38" s="63"/>
      <c r="J38" s="64"/>
      <c r="K38" s="63"/>
      <c r="L38" s="64"/>
      <c r="M38" s="41">
        <f t="shared" si="1"/>
        <v>0</v>
      </c>
      <c r="N38" s="48" t="e">
        <f t="shared" si="3"/>
        <v>#DIV/0!</v>
      </c>
    </row>
    <row r="39" spans="1:14" x14ac:dyDescent="0.25">
      <c r="A39" s="61"/>
      <c r="B39" s="65"/>
      <c r="C39" s="66"/>
      <c r="D39" s="66"/>
      <c r="E39" s="66"/>
      <c r="F39" s="66"/>
      <c r="G39" s="65"/>
      <c r="H39" s="65"/>
      <c r="I39" s="66"/>
      <c r="J39" s="66"/>
      <c r="K39" s="66"/>
      <c r="L39" s="66"/>
      <c r="M39" s="22">
        <f t="shared" si="1"/>
        <v>0</v>
      </c>
      <c r="N39" s="50" t="e">
        <f t="shared" si="3"/>
        <v>#DIV/0!</v>
      </c>
    </row>
    <row r="40" spans="1:14" ht="15.75" thickBot="1" x14ac:dyDescent="0.3">
      <c r="A40" s="67"/>
      <c r="B40" s="68"/>
      <c r="C40" s="69"/>
      <c r="D40" s="68"/>
      <c r="E40" s="68"/>
      <c r="F40" s="68"/>
      <c r="G40" s="69"/>
      <c r="H40" s="68"/>
      <c r="I40" s="68"/>
      <c r="J40" s="68"/>
      <c r="K40" s="69"/>
      <c r="L40" s="69"/>
      <c r="M40" s="43">
        <f t="shared" si="1"/>
        <v>0</v>
      </c>
      <c r="N40" s="44" t="e">
        <f t="shared" si="3"/>
        <v>#DIV/0!</v>
      </c>
    </row>
    <row r="41" spans="1:14" x14ac:dyDescent="0.25">
      <c r="A41" s="61"/>
      <c r="B41" s="65"/>
      <c r="C41" s="66"/>
      <c r="D41" s="65"/>
      <c r="E41" s="65"/>
      <c r="F41" s="65"/>
      <c r="G41" s="66"/>
      <c r="H41" s="65"/>
      <c r="I41" s="65"/>
      <c r="J41" s="66"/>
      <c r="K41" s="65"/>
      <c r="L41" s="66"/>
      <c r="M41" s="22">
        <f t="shared" si="1"/>
        <v>0</v>
      </c>
      <c r="N41" s="50" t="e">
        <f t="shared" si="3"/>
        <v>#DIV/0!</v>
      </c>
    </row>
    <row r="42" spans="1:14" x14ac:dyDescent="0.25">
      <c r="A42" s="62"/>
      <c r="B42" s="63"/>
      <c r="C42" s="64"/>
      <c r="D42" s="63"/>
      <c r="E42" s="63"/>
      <c r="F42" s="63"/>
      <c r="G42" s="64"/>
      <c r="H42" s="64"/>
      <c r="I42" s="63"/>
      <c r="J42" s="64"/>
      <c r="K42" s="64"/>
      <c r="L42" s="63"/>
      <c r="M42" s="41">
        <f t="shared" si="1"/>
        <v>0</v>
      </c>
      <c r="N42" s="48" t="e">
        <f t="shared" si="3"/>
        <v>#DIV/0!</v>
      </c>
    </row>
    <row r="43" spans="1:14" x14ac:dyDescent="0.25">
      <c r="A43" s="61"/>
      <c r="B43" s="65"/>
      <c r="C43" s="66"/>
      <c r="D43" s="65"/>
      <c r="E43" s="65"/>
      <c r="F43" s="65"/>
      <c r="G43" s="65"/>
      <c r="H43" s="65"/>
      <c r="I43" s="65"/>
      <c r="J43" s="65"/>
      <c r="K43" s="65"/>
      <c r="L43" s="65"/>
      <c r="M43" s="22">
        <f t="shared" si="1"/>
        <v>0</v>
      </c>
      <c r="N43" s="50" t="e">
        <f t="shared" si="3"/>
        <v>#DIV/0!</v>
      </c>
    </row>
    <row r="44" spans="1:14" x14ac:dyDescent="0.25">
      <c r="A44" s="62"/>
      <c r="B44" s="63"/>
      <c r="C44" s="64"/>
      <c r="D44" s="63"/>
      <c r="E44" s="63"/>
      <c r="F44" s="63"/>
      <c r="G44" s="63"/>
      <c r="H44" s="63"/>
      <c r="I44" s="63"/>
      <c r="J44" s="64"/>
      <c r="K44" s="64"/>
      <c r="L44" s="64"/>
      <c r="M44" s="41">
        <f t="shared" si="1"/>
        <v>0</v>
      </c>
      <c r="N44" s="48" t="e">
        <f t="shared" si="3"/>
        <v>#DIV/0!</v>
      </c>
    </row>
    <row r="45" spans="1:14" x14ac:dyDescent="0.25">
      <c r="A45" s="61"/>
      <c r="B45" s="65"/>
      <c r="C45" s="66"/>
      <c r="D45" s="65"/>
      <c r="E45" s="66"/>
      <c r="F45" s="65"/>
      <c r="G45" s="66"/>
      <c r="H45" s="65"/>
      <c r="I45" s="65"/>
      <c r="J45" s="66"/>
      <c r="K45" s="66"/>
      <c r="L45" s="66"/>
      <c r="M45" s="22">
        <f t="shared" si="1"/>
        <v>0</v>
      </c>
      <c r="N45" s="50" t="e">
        <f t="shared" si="3"/>
        <v>#DIV/0!</v>
      </c>
    </row>
    <row r="46" spans="1:14" x14ac:dyDescent="0.25">
      <c r="A46" s="62"/>
      <c r="B46" s="63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41">
        <f t="shared" si="1"/>
        <v>0</v>
      </c>
      <c r="N46" s="48" t="e">
        <f t="shared" si="3"/>
        <v>#DIV/0!</v>
      </c>
    </row>
    <row r="47" spans="1:14" x14ac:dyDescent="0.25">
      <c r="A47" s="61"/>
      <c r="B47" s="66"/>
      <c r="C47" s="66"/>
      <c r="D47" s="65"/>
      <c r="E47" s="65"/>
      <c r="F47" s="65"/>
      <c r="G47" s="65"/>
      <c r="H47" s="65"/>
      <c r="I47" s="65"/>
      <c r="J47" s="65"/>
      <c r="K47" s="65"/>
      <c r="L47" s="66"/>
      <c r="M47" s="22">
        <f t="shared" si="1"/>
        <v>0</v>
      </c>
      <c r="N47" s="50" t="e">
        <f t="shared" si="3"/>
        <v>#DIV/0!</v>
      </c>
    </row>
    <row r="48" spans="1:14" x14ac:dyDescent="0.2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41">
        <f t="shared" si="1"/>
        <v>0</v>
      </c>
      <c r="N48" s="48" t="e">
        <f t="shared" si="3"/>
        <v>#DIV/0!</v>
      </c>
    </row>
    <row r="49" spans="1:14" ht="8.25" customHeight="1" thickBot="1" x14ac:dyDescent="0.3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9"/>
      <c r="N49" s="60"/>
    </row>
    <row r="50" spans="1:14" ht="15.75" thickTop="1" x14ac:dyDescent="0.25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N50" s="50"/>
    </row>
    <row r="51" spans="1:14" ht="15.75" thickBot="1" x14ac:dyDescent="0.3">
      <c r="A51" s="42" t="s">
        <v>0</v>
      </c>
      <c r="B51" s="55">
        <f t="shared" ref="B51:G51" si="4">SUM(B7:B49)</f>
        <v>0</v>
      </c>
      <c r="C51" s="55">
        <f t="shared" si="4"/>
        <v>0</v>
      </c>
      <c r="D51" s="55">
        <f t="shared" si="4"/>
        <v>0</v>
      </c>
      <c r="E51" s="55">
        <f t="shared" si="4"/>
        <v>0</v>
      </c>
      <c r="F51" s="55">
        <f t="shared" si="4"/>
        <v>0</v>
      </c>
      <c r="G51" s="43">
        <f t="shared" si="4"/>
        <v>0</v>
      </c>
      <c r="H51" s="43">
        <f>SUM(H8:H49)</f>
        <v>0</v>
      </c>
      <c r="I51" s="43">
        <f>SUM(I7:I49)</f>
        <v>0</v>
      </c>
      <c r="J51" s="43">
        <f>SUM(J7:J49)</f>
        <v>0</v>
      </c>
      <c r="K51" s="55">
        <f>SUM(K7:K49)</f>
        <v>0</v>
      </c>
      <c r="L51" s="43">
        <f>SUM(L7:L49)</f>
        <v>0</v>
      </c>
      <c r="M51" s="43">
        <f t="shared" si="1"/>
        <v>0</v>
      </c>
      <c r="N51" s="44" t="e">
        <f>(M51/M$51)</f>
        <v>#DIV/0!</v>
      </c>
    </row>
    <row r="52" spans="1:14" x14ac:dyDescent="0.25">
      <c r="B52" s="56"/>
      <c r="C52" s="56"/>
      <c r="D52" s="56"/>
      <c r="E52" s="56"/>
      <c r="F52" s="56"/>
    </row>
    <row r="53" spans="1:14" ht="15.75" thickBot="1" x14ac:dyDescent="0.3">
      <c r="A53" s="45" t="s">
        <v>13</v>
      </c>
      <c r="B53" s="52" t="e">
        <f t="shared" ref="B53:M53" si="5">(B51/$M51)</f>
        <v>#DIV/0!</v>
      </c>
      <c r="C53" s="52" t="e">
        <f t="shared" si="5"/>
        <v>#DIV/0!</v>
      </c>
      <c r="D53" s="52" t="e">
        <f t="shared" si="5"/>
        <v>#DIV/0!</v>
      </c>
      <c r="E53" s="52" t="e">
        <f t="shared" si="5"/>
        <v>#DIV/0!</v>
      </c>
      <c r="F53" s="52" t="e">
        <f t="shared" si="5"/>
        <v>#DIV/0!</v>
      </c>
      <c r="G53" s="52" t="e">
        <f t="shared" si="5"/>
        <v>#DIV/0!</v>
      </c>
      <c r="H53" s="52" t="e">
        <f t="shared" si="5"/>
        <v>#DIV/0!</v>
      </c>
      <c r="I53" s="52" t="e">
        <f t="shared" si="5"/>
        <v>#DIV/0!</v>
      </c>
      <c r="J53" s="52" t="e">
        <f t="shared" si="5"/>
        <v>#DIV/0!</v>
      </c>
      <c r="K53" s="52" t="e">
        <f t="shared" si="5"/>
        <v>#DIV/0!</v>
      </c>
      <c r="L53" s="52" t="e">
        <f t="shared" si="5"/>
        <v>#DIV/0!</v>
      </c>
      <c r="M53" s="52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5" x14ac:dyDescent="0.25"/>
  <cols>
    <col min="1" max="1" width="13" style="13" customWidth="1"/>
    <col min="2" max="2" width="7.5703125" style="10" bestFit="1" customWidth="1"/>
    <col min="3" max="3" width="9.140625" style="11"/>
    <col min="4" max="4" width="4.5703125" style="10" customWidth="1"/>
    <col min="5" max="5" width="8.42578125" style="10" customWidth="1"/>
    <col min="6" max="6" width="14.5703125" style="18" bestFit="1" customWidth="1"/>
    <col min="7" max="7" width="8.140625" style="18" customWidth="1"/>
    <col min="8" max="8" width="10.42578125" style="18" customWidth="1"/>
    <col min="9" max="9" width="3.140625" style="18" customWidth="1"/>
    <col min="10" max="10" width="4.5703125" style="18" customWidth="1"/>
  </cols>
  <sheetData>
    <row r="1" spans="1:10" ht="21" customHeight="1" x14ac:dyDescent="0.3">
      <c r="A1" s="144" t="s">
        <v>14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1.25" customHeight="1" x14ac:dyDescent="0.3">
      <c r="A2" s="35"/>
      <c r="B2" s="35"/>
      <c r="C2" s="35"/>
    </row>
    <row r="3" spans="1:10" ht="21" customHeight="1" x14ac:dyDescent="0.25">
      <c r="A3" s="47" t="s">
        <v>34</v>
      </c>
      <c r="B3" s="47"/>
      <c r="C3" s="47"/>
      <c r="F3" s="143" t="s">
        <v>33</v>
      </c>
      <c r="G3" s="143"/>
      <c r="H3" s="143"/>
    </row>
    <row r="4" spans="1:10" ht="16.5" thickBot="1" x14ac:dyDescent="0.3">
      <c r="A4" s="32" t="s">
        <v>32</v>
      </c>
      <c r="B4" s="33" t="s">
        <v>30</v>
      </c>
      <c r="C4" s="33" t="s">
        <v>31</v>
      </c>
      <c r="F4" s="143" t="s">
        <v>36</v>
      </c>
      <c r="G4" s="143"/>
      <c r="H4" s="143"/>
    </row>
    <row r="5" spans="1:10" ht="16.5" thickBot="1" x14ac:dyDescent="0.3">
      <c r="C5" s="18"/>
      <c r="D5" s="31"/>
      <c r="E5" s="31"/>
      <c r="F5" s="36" t="s">
        <v>35</v>
      </c>
      <c r="G5" s="15"/>
      <c r="H5" s="15" t="s">
        <v>13</v>
      </c>
      <c r="I5" s="33"/>
    </row>
    <row r="6" spans="1:10" ht="15.75" x14ac:dyDescent="0.25">
      <c r="A6" s="13">
        <v>2017</v>
      </c>
      <c r="B6" s="26" t="s">
        <v>1</v>
      </c>
      <c r="C6" s="18">
        <v>7</v>
      </c>
      <c r="F6" s="1"/>
      <c r="G6" s="1"/>
      <c r="H6"/>
    </row>
    <row r="7" spans="1:10" ht="15.75" x14ac:dyDescent="0.25">
      <c r="A7" s="13">
        <v>2017</v>
      </c>
      <c r="B7" s="26" t="s">
        <v>2</v>
      </c>
      <c r="C7" s="18">
        <v>9</v>
      </c>
      <c r="F7" s="34" t="s">
        <v>16</v>
      </c>
      <c r="G7" s="34">
        <v>228</v>
      </c>
      <c r="H7" s="19">
        <f t="shared" ref="H7:H20" ca="1" si="0">(G7/G$23)</f>
        <v>0.41988950276243092</v>
      </c>
      <c r="I7" s="19"/>
    </row>
    <row r="8" spans="1:10" ht="15.75" x14ac:dyDescent="0.25">
      <c r="A8" s="13">
        <v>2017</v>
      </c>
      <c r="B8" s="26" t="s">
        <v>3</v>
      </c>
      <c r="C8" s="18">
        <v>10</v>
      </c>
      <c r="F8" s="34" t="s">
        <v>21</v>
      </c>
      <c r="G8" s="34">
        <v>174</v>
      </c>
      <c r="H8" s="19">
        <f t="shared" ca="1" si="0"/>
        <v>0.32044198895027626</v>
      </c>
      <c r="I8" s="19"/>
    </row>
    <row r="9" spans="1:10" ht="15.75" x14ac:dyDescent="0.25">
      <c r="A9" s="13">
        <v>2018</v>
      </c>
      <c r="B9" s="26" t="s">
        <v>4</v>
      </c>
      <c r="C9" s="18">
        <v>17</v>
      </c>
      <c r="F9" s="34" t="s">
        <v>24</v>
      </c>
      <c r="G9" s="34">
        <v>55</v>
      </c>
      <c r="H9" s="19">
        <f t="shared" ca="1" si="0"/>
        <v>0.10128913443830571</v>
      </c>
      <c r="I9" s="19"/>
    </row>
    <row r="10" spans="1:10" ht="15.75" x14ac:dyDescent="0.25">
      <c r="A10" s="13">
        <v>2018</v>
      </c>
      <c r="B10" s="26" t="s">
        <v>5</v>
      </c>
      <c r="C10" s="18">
        <v>83</v>
      </c>
      <c r="F10" s="34" t="s">
        <v>20</v>
      </c>
      <c r="G10" s="34">
        <v>35</v>
      </c>
      <c r="H10" s="19">
        <f t="shared" ca="1" si="0"/>
        <v>6.4456721915285453E-2</v>
      </c>
      <c r="I10" s="19"/>
    </row>
    <row r="11" spans="1:10" ht="15.75" x14ac:dyDescent="0.25">
      <c r="A11" s="13">
        <v>2018</v>
      </c>
      <c r="B11" s="26" t="s">
        <v>6</v>
      </c>
      <c r="C11" s="18">
        <v>124</v>
      </c>
      <c r="F11" s="34" t="s">
        <v>17</v>
      </c>
      <c r="G11" s="34">
        <v>18</v>
      </c>
      <c r="H11" s="19">
        <f t="shared" ca="1" si="0"/>
        <v>3.3149171270718231E-2</v>
      </c>
      <c r="I11" s="19"/>
    </row>
    <row r="12" spans="1:10" ht="15.75" x14ac:dyDescent="0.25">
      <c r="A12" s="13">
        <v>2018</v>
      </c>
      <c r="B12" s="26" t="s">
        <v>7</v>
      </c>
      <c r="C12" s="18">
        <v>56</v>
      </c>
      <c r="F12" s="34" t="s">
        <v>18</v>
      </c>
      <c r="G12" s="34">
        <v>10</v>
      </c>
      <c r="H12" s="19">
        <f t="shared" ca="1" si="0"/>
        <v>1.841620626151013E-2</v>
      </c>
      <c r="I12" s="19"/>
    </row>
    <row r="13" spans="1:10" ht="15.75" x14ac:dyDescent="0.25">
      <c r="A13" s="13">
        <v>2018</v>
      </c>
      <c r="B13" s="26" t="s">
        <v>8</v>
      </c>
      <c r="C13" s="18">
        <v>133</v>
      </c>
      <c r="F13" s="34" t="s">
        <v>25</v>
      </c>
      <c r="G13" s="34">
        <v>9</v>
      </c>
      <c r="H13" s="19">
        <f t="shared" ca="1" si="0"/>
        <v>1.6574585635359115E-2</v>
      </c>
      <c r="I13" s="19"/>
    </row>
    <row r="14" spans="1:10" ht="15.75" x14ac:dyDescent="0.25">
      <c r="A14" s="13">
        <v>2018</v>
      </c>
      <c r="B14" s="26" t="s">
        <v>9</v>
      </c>
      <c r="C14" s="18">
        <v>146</v>
      </c>
      <c r="F14" s="34" t="s">
        <v>23</v>
      </c>
      <c r="G14" s="34">
        <v>5</v>
      </c>
      <c r="H14" s="19">
        <f t="shared" ca="1" si="0"/>
        <v>9.2081031307550652E-3</v>
      </c>
      <c r="I14" s="19"/>
    </row>
    <row r="15" spans="1:10" ht="15.75" x14ac:dyDescent="0.25">
      <c r="A15" s="13">
        <v>2018</v>
      </c>
      <c r="B15" s="26" t="s">
        <v>10</v>
      </c>
      <c r="C15" s="18">
        <v>78</v>
      </c>
      <c r="F15" s="34" t="s">
        <v>27</v>
      </c>
      <c r="G15" s="34">
        <v>2</v>
      </c>
      <c r="H15" s="19">
        <f t="shared" ca="1" si="0"/>
        <v>3.6832412523020259E-3</v>
      </c>
      <c r="I15" s="19"/>
    </row>
    <row r="16" spans="1:10" ht="15.75" x14ac:dyDescent="0.25">
      <c r="A16" s="13">
        <v>2018</v>
      </c>
      <c r="B16" s="26" t="s">
        <v>11</v>
      </c>
      <c r="C16" s="18">
        <v>107</v>
      </c>
      <c r="F16" s="34" t="s">
        <v>29</v>
      </c>
      <c r="G16" s="34">
        <v>2</v>
      </c>
      <c r="H16" s="19">
        <f t="shared" ca="1" si="0"/>
        <v>3.6832412523020259E-3</v>
      </c>
      <c r="I16" s="19"/>
    </row>
    <row r="17" spans="1:10" ht="15.75" x14ac:dyDescent="0.25">
      <c r="A17" s="13">
        <v>2018</v>
      </c>
      <c r="B17" s="26" t="s">
        <v>12</v>
      </c>
      <c r="C17" s="18">
        <v>121</v>
      </c>
      <c r="F17" s="34" t="s">
        <v>19</v>
      </c>
      <c r="G17" s="34">
        <v>2</v>
      </c>
      <c r="H17" s="19">
        <f t="shared" ca="1" si="0"/>
        <v>3.6832412523020259E-3</v>
      </c>
      <c r="I17" s="19"/>
    </row>
    <row r="18" spans="1:10" ht="15.75" x14ac:dyDescent="0.25">
      <c r="A18" s="13">
        <v>2018</v>
      </c>
      <c r="B18" s="27" t="s">
        <v>1</v>
      </c>
      <c r="C18" s="18">
        <v>99</v>
      </c>
      <c r="F18" s="34" t="s">
        <v>22</v>
      </c>
      <c r="G18" s="34">
        <v>1</v>
      </c>
      <c r="H18" s="19">
        <f t="shared" ca="1" si="0"/>
        <v>1.841620626151013E-3</v>
      </c>
      <c r="I18" s="19"/>
    </row>
    <row r="19" spans="1:10" ht="15.75" x14ac:dyDescent="0.25">
      <c r="A19" s="13">
        <v>2018</v>
      </c>
      <c r="B19" s="27" t="s">
        <v>2</v>
      </c>
      <c r="C19" s="18">
        <v>86</v>
      </c>
      <c r="F19" s="34" t="s">
        <v>26</v>
      </c>
      <c r="G19" s="18">
        <v>1</v>
      </c>
      <c r="H19" s="19">
        <f t="shared" ca="1" si="0"/>
        <v>1.841620626151013E-3</v>
      </c>
      <c r="I19" s="19"/>
    </row>
    <row r="20" spans="1:10" ht="16.5" thickBot="1" x14ac:dyDescent="0.3">
      <c r="A20" s="13">
        <v>2018</v>
      </c>
      <c r="B20" s="27" t="s">
        <v>3</v>
      </c>
      <c r="C20" s="18">
        <v>89</v>
      </c>
      <c r="F20" s="37" t="s">
        <v>28</v>
      </c>
      <c r="G20" s="25">
        <v>1</v>
      </c>
      <c r="H20" s="20">
        <f t="shared" ca="1" si="0"/>
        <v>1.841620626151013E-3</v>
      </c>
      <c r="I20" s="19"/>
    </row>
    <row r="21" spans="1:10" ht="16.5" thickTop="1" x14ac:dyDescent="0.25">
      <c r="A21" s="13">
        <v>2019</v>
      </c>
      <c r="B21" s="27" t="s">
        <v>4</v>
      </c>
      <c r="C21" s="18">
        <v>71</v>
      </c>
      <c r="I21" s="19"/>
      <c r="J21" s="19"/>
    </row>
    <row r="22" spans="1:10" ht="15.75" x14ac:dyDescent="0.25">
      <c r="A22" s="13">
        <v>2019</v>
      </c>
      <c r="B22" s="27" t="s">
        <v>5</v>
      </c>
      <c r="C22" s="18">
        <v>57</v>
      </c>
      <c r="I22" s="19"/>
    </row>
    <row r="23" spans="1:10" ht="16.5" thickBot="1" x14ac:dyDescent="0.3">
      <c r="A23" s="13">
        <v>2019</v>
      </c>
      <c r="B23" s="27" t="s">
        <v>6</v>
      </c>
      <c r="C23" s="18">
        <v>75</v>
      </c>
      <c r="F23" s="30"/>
      <c r="G23" s="15">
        <f ca="1">SUM(G7:G29)</f>
        <v>543</v>
      </c>
      <c r="H23" s="21">
        <f ca="1">(G23/G$23)</f>
        <v>1</v>
      </c>
      <c r="I23" s="19"/>
    </row>
    <row r="24" spans="1:10" ht="15.75" x14ac:dyDescent="0.25">
      <c r="A24" s="13">
        <v>2019</v>
      </c>
      <c r="B24" s="27" t="s">
        <v>7</v>
      </c>
      <c r="C24" s="18">
        <v>57</v>
      </c>
      <c r="F24" s="29"/>
      <c r="G24" s="29"/>
      <c r="H24" s="19"/>
      <c r="I24" s="19"/>
    </row>
    <row r="25" spans="1:10" ht="15.75" x14ac:dyDescent="0.25">
      <c r="A25" s="13">
        <v>2019</v>
      </c>
      <c r="B25" s="27" t="s">
        <v>8</v>
      </c>
      <c r="C25" s="18">
        <v>30</v>
      </c>
      <c r="F25" s="29"/>
      <c r="G25" s="29"/>
      <c r="H25" s="19"/>
      <c r="I25" s="19"/>
    </row>
    <row r="26" spans="1:10" ht="16.5" thickBot="1" x14ac:dyDescent="0.3">
      <c r="A26" s="24">
        <v>2019</v>
      </c>
      <c r="B26" s="28" t="s">
        <v>48</v>
      </c>
      <c r="C26" s="25">
        <v>10</v>
      </c>
      <c r="F26" s="29"/>
      <c r="G26" s="29"/>
      <c r="H26" s="19"/>
      <c r="I26" s="19"/>
    </row>
    <row r="27" spans="1:10" ht="16.5" thickTop="1" x14ac:dyDescent="0.25">
      <c r="B27" s="27"/>
      <c r="C27" s="18"/>
      <c r="F27" s="29"/>
      <c r="G27" s="29"/>
      <c r="H27" s="19"/>
      <c r="I27" s="19"/>
    </row>
    <row r="28" spans="1:10" ht="15.75" x14ac:dyDescent="0.25">
      <c r="B28" s="27"/>
      <c r="C28" s="22"/>
      <c r="F28" s="29"/>
      <c r="G28" s="29"/>
      <c r="H28" s="19"/>
      <c r="I28" s="19"/>
    </row>
    <row r="29" spans="1:10" ht="15.75" x14ac:dyDescent="0.25">
      <c r="B29" s="12"/>
      <c r="C29" s="18"/>
    </row>
    <row r="30" spans="1:10" ht="15.75" thickBot="1" x14ac:dyDescent="0.3">
      <c r="A30" s="14" t="s">
        <v>0</v>
      </c>
      <c r="B30" s="14"/>
      <c r="C30" s="23">
        <f>SUM(C6:C29)</f>
        <v>1465</v>
      </c>
      <c r="D30" s="31"/>
      <c r="E30" s="31"/>
      <c r="H30"/>
      <c r="I30"/>
      <c r="J30"/>
    </row>
    <row r="31" spans="1:10" ht="6.75" customHeight="1" x14ac:dyDescent="0.25">
      <c r="C31" s="16"/>
    </row>
    <row r="34" spans="2:3" ht="6" customHeight="1" x14ac:dyDescent="0.25">
      <c r="B34" s="18"/>
      <c r="C34" s="18"/>
    </row>
    <row r="35" spans="2:3" x14ac:dyDescent="0.25">
      <c r="B35" s="18"/>
      <c r="C35" s="18"/>
    </row>
    <row r="36" spans="2:3" x14ac:dyDescent="0.25">
      <c r="C36" s="18"/>
    </row>
    <row r="37" spans="2:3" x14ac:dyDescent="0.25">
      <c r="C37" s="18"/>
    </row>
    <row r="38" spans="2:3" x14ac:dyDescent="0.25">
      <c r="C38" s="17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FFY 2020-21 Projections</vt:lpstr>
      <vt:lpstr>Top Counties by Origins</vt:lpstr>
      <vt:lpstr>Top Origins by County </vt:lpstr>
      <vt:lpstr>FFY 2018-19 Venezuelan Arrivals</vt:lpstr>
      <vt:lpstr>'Top Counties by Origins'!Print_Titles</vt:lpstr>
      <vt:lpstr>'Top Origins by County 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 2024 - Unduplicated Count of Clients Receiving Any Service - Top Countries by Origin (October 1, 2023 - September 30, 2024) Excel</dc:title>
  <dc:creator>Windows User</dc:creator>
  <cp:lastModifiedBy>VanDyke, Misty N</cp:lastModifiedBy>
  <cp:lastPrinted>2025-02-26T17:24:15Z</cp:lastPrinted>
  <dcterms:created xsi:type="dcterms:W3CDTF">2015-01-15T14:59:04Z</dcterms:created>
  <dcterms:modified xsi:type="dcterms:W3CDTF">2025-04-17T19:46:51Z</dcterms:modified>
</cp:coreProperties>
</file>